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ealter/Desktop/"/>
    </mc:Choice>
  </mc:AlternateContent>
  <xr:revisionPtr revIDLastSave="0" documentId="13_ncr:1_{F25B6A8B-E627-6640-8F05-1050F811D544}" xr6:coauthVersionLast="47" xr6:coauthVersionMax="47" xr10:uidLastSave="{00000000-0000-0000-0000-000000000000}"/>
  <bookViews>
    <workbookView xWindow="1000" yWindow="500" windowWidth="27800" windowHeight="17500" tabRatio="854" xr2:uid="{00000000-000D-0000-FFFF-FFFF00000000}"/>
  </bookViews>
  <sheets>
    <sheet name="Graphs Trends 2020 - 2021" sheetId="1" r:id="rId1"/>
    <sheet name="Jan 2021" sheetId="2" r:id="rId2"/>
    <sheet name="Feb 2021" sheetId="3" r:id="rId3"/>
    <sheet name="Mar 2021" sheetId="13" r:id="rId4"/>
    <sheet name="Apr 2021" sheetId="4" r:id="rId5"/>
    <sheet name="May 2021" sheetId="12" r:id="rId6"/>
    <sheet name="Jun 2021" sheetId="11" r:id="rId7"/>
    <sheet name="Jul 2021" sheetId="10" r:id="rId8"/>
    <sheet name="Aug 2021" sheetId="9" r:id="rId9"/>
    <sheet name="Sep 2021" sheetId="8" r:id="rId10"/>
    <sheet name="Oct 2021" sheetId="7" r:id="rId11"/>
    <sheet name="Nov 2021" sheetId="6" r:id="rId12"/>
    <sheet name="Dec 2021" sheetId="5" r:id="rId13"/>
  </sheets>
  <definedNames>
    <definedName name="__xlchart.v1.0" hidden="1">'Graphs Trends 2020 - 2021'!$A$35:$N$35</definedName>
    <definedName name="__xlchart.v1.1" hidden="1">'Graphs Trends 2020 - 2021'!$A$37:$N$37</definedName>
    <definedName name="__xlchart.v1.10" hidden="1">'Graphs Trends 2020 - 2021'!#REF!</definedName>
    <definedName name="__xlchart.v1.11" hidden="1">'Graphs Trends 2020 - 2021'!$B$35:$N$35</definedName>
    <definedName name="__xlchart.v1.12" hidden="1">'Graphs Trends 2020 - 2021'!$B$37:$N$37</definedName>
    <definedName name="__xlchart.v1.13" hidden="1">'Graphs Trends 2020 - 2021'!#REF!</definedName>
    <definedName name="__xlchart.v1.14" hidden="1">'Graphs Trends 2020 - 2021'!#REF!</definedName>
    <definedName name="__xlchart.v1.15" hidden="1">'Graphs Trends 2020 - 2021'!#REF!</definedName>
    <definedName name="__xlchart.v1.16" hidden="1">'Graphs Trends 2020 - 2021'!#REF!</definedName>
    <definedName name="__xlchart.v1.17" hidden="1">'Graphs Trends 2020 - 2021'!$A$37</definedName>
    <definedName name="__xlchart.v1.18" hidden="1">'Graphs Trends 2020 - 2021'!#REF!</definedName>
    <definedName name="__xlchart.v1.19" hidden="1">'Graphs Trends 2020 - 2021'!#REF!</definedName>
    <definedName name="__xlchart.v1.2" hidden="1">'Graphs Trends 2020 - 2021'!#REF!</definedName>
    <definedName name="__xlchart.v1.20" hidden="1">'Graphs Trends 2020 - 2021'!#REF!</definedName>
    <definedName name="__xlchart.v1.21" hidden="1">'Graphs Trends 2020 - 2021'!#REF!</definedName>
    <definedName name="__xlchart.v1.22" hidden="1">'Graphs Trends 2020 - 2021'!$B$35:$N$35</definedName>
    <definedName name="__xlchart.v1.23" hidden="1">'Graphs Trends 2020 - 2021'!$B$37:$N$37</definedName>
    <definedName name="__xlchart.v1.24" hidden="1">'Graphs Trends 2020 - 2021'!#REF!</definedName>
    <definedName name="__xlchart.v1.25" hidden="1">'Graphs Trends 2020 - 2021'!#REF!</definedName>
    <definedName name="__xlchart.v1.26" hidden="1">'Graphs Trends 2020 - 2021'!#REF!</definedName>
    <definedName name="__xlchart.v1.27" hidden="1">'Graphs Trends 2020 - 2021'!#REF!</definedName>
    <definedName name="__xlchart.v1.3" hidden="1">'Graphs Trends 2020 - 2021'!#REF!</definedName>
    <definedName name="__xlchart.v1.4" hidden="1">'Graphs Trends 2020 - 2021'!#REF!</definedName>
    <definedName name="__xlchart.v1.5" hidden="1">'Graphs Trends 2020 - 2021'!#REF!</definedName>
    <definedName name="__xlchart.v1.6" hidden="1">'Graphs Trends 2020 - 2021'!$A$37</definedName>
    <definedName name="__xlchart.v1.7" hidden="1">'Graphs Trends 2020 - 2021'!#REF!</definedName>
    <definedName name="__xlchart.v1.8" hidden="1">'Graphs Trends 2020 - 2021'!#REF!</definedName>
    <definedName name="__xlchart.v1.9" hidden="1">'Graphs Trends 2020 - 2021'!#REF!</definedName>
    <definedName name="_xlnm.Print_Area" localSheetId="4">'Apr 2021'!$A$1:$D$35</definedName>
    <definedName name="_xlnm.Print_Area" localSheetId="8">'Aug 2021'!$A$1:$D$17</definedName>
    <definedName name="_xlnm.Print_Area" localSheetId="12">'Dec 2021'!$A$1:$E$16</definedName>
    <definedName name="_xlnm.Print_Area" localSheetId="2">'Feb 2021'!$A$1:$D$17</definedName>
    <definedName name="_xlnm.Print_Area" localSheetId="0">'Graphs Trends 2020 - 2021'!$A$1:$O$79</definedName>
    <definedName name="_xlnm.Print_Area" localSheetId="1">'Jan 2021'!$A$1:$E$24</definedName>
    <definedName name="_xlnm.Print_Area" localSheetId="7">'Jul 2021'!$A$1:$D$17</definedName>
    <definedName name="_xlnm.Print_Area" localSheetId="6">'Jun 2021'!$A$1:$D$36</definedName>
    <definedName name="_xlnm.Print_Area" localSheetId="3">'Mar 2021'!$A$1:$E$20</definedName>
    <definedName name="_xlnm.Print_Area" localSheetId="5">'May 2021'!$A$1:$D$36</definedName>
    <definedName name="_xlnm.Print_Area" localSheetId="11">'Nov 2021'!$A$1:$D$12</definedName>
    <definedName name="_xlnm.Print_Area" localSheetId="10">'Oct 2021'!$A$1:$E$25</definedName>
    <definedName name="_xlnm.Print_Area" localSheetId="9">'Sep 2021'!$A$1:$D$16</definedName>
    <definedName name="tabs" localSheetId="0">'Graphs Trends 2020 - 2021'!$B$70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N31" i="1"/>
  <c r="N32" i="1"/>
  <c r="M32" i="1"/>
  <c r="M33" i="1" s="1"/>
  <c r="N33" i="1" s="1"/>
  <c r="M29" i="1"/>
  <c r="L29" i="1"/>
  <c r="L28" i="1"/>
  <c r="L33" i="1"/>
  <c r="K32" i="1"/>
  <c r="K33" i="1" s="1"/>
  <c r="I32" i="1"/>
  <c r="I33" i="1" s="1"/>
  <c r="J33" i="1"/>
  <c r="J32" i="1"/>
  <c r="H32" i="1"/>
  <c r="H33" i="1" s="1"/>
  <c r="G33" i="1"/>
  <c r="F33" i="1"/>
  <c r="F32" i="1"/>
  <c r="E32" i="1"/>
  <c r="E33" i="1" s="1"/>
  <c r="D33" i="1"/>
  <c r="C33" i="1"/>
  <c r="B33" i="1"/>
  <c r="J15" i="1"/>
  <c r="J28" i="1" s="1"/>
  <c r="J29" i="1" s="1"/>
  <c r="N37" i="1"/>
  <c r="N27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M15" i="1"/>
  <c r="M28" i="1" s="1"/>
  <c r="L15" i="1"/>
  <c r="K15" i="1"/>
  <c r="K28" i="1" s="1"/>
  <c r="K29" i="1" s="1"/>
  <c r="I15" i="1"/>
  <c r="H15" i="1"/>
  <c r="G15" i="1"/>
  <c r="G28" i="1" s="1"/>
  <c r="G29" i="1" s="1"/>
  <c r="F15" i="1"/>
  <c r="F28" i="1" s="1"/>
  <c r="F29" i="1" s="1"/>
  <c r="E15" i="1"/>
  <c r="E28" i="1" s="1"/>
  <c r="E29" i="1" s="1"/>
  <c r="D15" i="1"/>
  <c r="D28" i="1" s="1"/>
  <c r="D29" i="1" s="1"/>
  <c r="C15" i="1"/>
  <c r="C28" i="1" s="1"/>
  <c r="C29" i="1" s="1"/>
  <c r="B15" i="1"/>
  <c r="B28" i="1" s="1"/>
  <c r="B29" i="1" s="1"/>
  <c r="N14" i="1"/>
  <c r="N13" i="1"/>
  <c r="N12" i="1"/>
  <c r="N11" i="1"/>
  <c r="N10" i="1"/>
  <c r="N9" i="1"/>
  <c r="N8" i="1"/>
  <c r="N7" i="1"/>
  <c r="N6" i="1"/>
  <c r="N5" i="1"/>
  <c r="N4" i="1"/>
  <c r="N3" i="1"/>
  <c r="C25" i="1" l="1"/>
  <c r="C36" i="1" s="1"/>
  <c r="I25" i="1"/>
  <c r="I36" i="1" s="1"/>
  <c r="B25" i="1"/>
  <c r="B36" i="1" s="1"/>
  <c r="G25" i="1"/>
  <c r="G36" i="1" s="1"/>
  <c r="L25" i="1"/>
  <c r="L36" i="1" s="1"/>
  <c r="M25" i="1"/>
  <c r="M36" i="1" s="1"/>
  <c r="K25" i="1"/>
  <c r="K36" i="1" s="1"/>
  <c r="J25" i="1"/>
  <c r="J36" i="1" s="1"/>
  <c r="H25" i="1"/>
  <c r="H36" i="1" s="1"/>
  <c r="H28" i="1"/>
  <c r="H29" i="1" s="1"/>
  <c r="F25" i="1"/>
  <c r="F36" i="1" s="1"/>
  <c r="E25" i="1"/>
  <c r="E36" i="1" s="1"/>
  <c r="N15" i="1"/>
  <c r="N28" i="1" s="1"/>
  <c r="N29" i="1" s="1"/>
  <c r="D25" i="1"/>
  <c r="D36" i="1" s="1"/>
  <c r="N22" i="1"/>
  <c r="N36" i="1" l="1"/>
  <c r="N25" i="1"/>
  <c r="I29" i="1" l="1"/>
</calcChain>
</file>

<file path=xl/sharedStrings.xml><?xml version="1.0" encoding="utf-8"?>
<sst xmlns="http://schemas.openxmlformats.org/spreadsheetml/2006/main" count="383" uniqueCount="120">
  <si>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</si>
  <si>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</si>
  <si>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</si>
  <si>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</si>
  <si>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</si>
  <si>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</si>
  <si>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</si>
  <si>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</si>
  <si>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</si>
  <si>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</si>
  <si>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</si>
  <si>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</si>
  <si>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Emergency Calls</t>
  </si>
  <si>
    <t>Fire-residential</t>
  </si>
  <si>
    <t>Working residential fires</t>
  </si>
  <si>
    <t>Fire-commercial</t>
  </si>
  <si>
    <t>Working commercial fires</t>
  </si>
  <si>
    <t>Fire-auto</t>
  </si>
  <si>
    <t>Fire-brush</t>
  </si>
  <si>
    <t>Fire-other</t>
  </si>
  <si>
    <t>Gas Line Break</t>
  </si>
  <si>
    <t>Water Rescue</t>
  </si>
  <si>
    <t>Emergency Medical</t>
  </si>
  <si>
    <t>First Alarm Medical</t>
  </si>
  <si>
    <t>Motor Vehicle Accidents</t>
  </si>
  <si>
    <t>Emergency Calls Total</t>
  </si>
  <si>
    <t>Non Emergency Calls</t>
  </si>
  <si>
    <t>Special-desert pest</t>
  </si>
  <si>
    <t>Special-lockout</t>
  </si>
  <si>
    <t>Special-other</t>
  </si>
  <si>
    <t>TOTAL CALLS</t>
  </si>
  <si>
    <t>Percent Compliant</t>
  </si>
  <si>
    <t>DATE</t>
  </si>
  <si>
    <t>ADDRESS</t>
  </si>
  <si>
    <t>NATURE</t>
  </si>
  <si>
    <t>EMERGENCY RESPONSES</t>
  </si>
  <si>
    <t>NON EMERGENCY RESPONSES</t>
  </si>
  <si>
    <t>RESP TIME</t>
  </si>
  <si>
    <t>RESPONSE TIME</t>
  </si>
  <si>
    <t>Year</t>
  </si>
  <si>
    <t>EMERGENT OR NORMAL TRAFFIC</t>
  </si>
  <si>
    <t>Normal Traffic</t>
  </si>
  <si>
    <t>Sick Person</t>
  </si>
  <si>
    <t>Emergent</t>
  </si>
  <si>
    <t>Critical</t>
  </si>
  <si>
    <t>Breathing Problem</t>
  </si>
  <si>
    <t>Stroke</t>
  </si>
  <si>
    <t>Falls</t>
  </si>
  <si>
    <t xml:space="preserve"> </t>
  </si>
  <si>
    <t>Totals</t>
  </si>
  <si>
    <t>Alpha/Bravo Responses</t>
  </si>
  <si>
    <t>Traffic Accident</t>
  </si>
  <si>
    <t>TRAFFIC</t>
  </si>
  <si>
    <t>Unknown Problem</t>
  </si>
  <si>
    <t>Cardiac Arrest</t>
  </si>
  <si>
    <t>Y-to-D 21</t>
  </si>
  <si>
    <t>Hidden Valley</t>
  </si>
  <si>
    <t>January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</si>
  <si>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</si>
  <si>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</si>
  <si>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</si>
  <si>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</si>
  <si>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</si>
  <si>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</si>
  <si>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</si>
  <si>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</si>
  <si>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</si>
  <si>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</si>
  <si>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 xml:space="preserve"> HVFD 2021</t>
  </si>
  <si>
    <t>HVFD response time requirement &lt;7:00 80% of the time, &lt;10:00 100% of the time on emergency calls</t>
  </si>
  <si>
    <t>Back Pain (Non Traumatic)</t>
  </si>
  <si>
    <t>Unconscious/ Fainting (near)</t>
  </si>
  <si>
    <t>Diabetic Problems</t>
  </si>
  <si>
    <t>Convulsions/ Seizures</t>
  </si>
  <si>
    <t>Abdominal Pain</t>
  </si>
  <si>
    <t>Traumatic Injuries</t>
  </si>
  <si>
    <t>Psychiatric/ Abnormal Behavior</t>
  </si>
  <si>
    <t>Heat/ Cold Exposure</t>
  </si>
  <si>
    <t>FIRE NATURE UNKNOWN</t>
  </si>
  <si>
    <t>Chest Pain (non traumatic)</t>
  </si>
  <si>
    <t>Heart Problems/A.I.C.D</t>
  </si>
  <si>
    <t>Februrary 2021</t>
  </si>
  <si>
    <t>Public Assist</t>
  </si>
  <si>
    <t>Invalid Assist</t>
  </si>
  <si>
    <t>Fire Alarm Sounding Residence</t>
  </si>
  <si>
    <t>Fire Nature Unknown</t>
  </si>
  <si>
    <t>Animal Rescue/Desert Pest</t>
  </si>
  <si>
    <t>Invalid assist</t>
  </si>
  <si>
    <t>4508 N Sabino Mountain Drive</t>
  </si>
  <si>
    <t>8100 E Coronado Road</t>
  </si>
  <si>
    <t>8335 E Snyder Road</t>
  </si>
  <si>
    <t>8359 E Sandstone Drive</t>
  </si>
  <si>
    <t>8201 E Sandstone Drive</t>
  </si>
  <si>
    <t>None</t>
  </si>
  <si>
    <t>5020 N. Moonstone Drive</t>
  </si>
  <si>
    <t>8405 E. Rawhide Trail</t>
  </si>
  <si>
    <t>5120 N. Siesta Drive</t>
  </si>
  <si>
    <t>8352 E. Snyder Road</t>
  </si>
  <si>
    <t>5250 N. Coronado Place</t>
  </si>
  <si>
    <t>Hemorrhage/Lacerations</t>
  </si>
  <si>
    <t>Unconscious/Fainting (near)</t>
  </si>
  <si>
    <t>10/5/2021</t>
  </si>
  <si>
    <t>10/6/2021</t>
  </si>
  <si>
    <t>10/7/2021</t>
  </si>
  <si>
    <t>11:11</t>
  </si>
  <si>
    <t>8:01</t>
  </si>
  <si>
    <t>32:37</t>
  </si>
  <si>
    <t>10/9/2021</t>
  </si>
  <si>
    <t>10:55</t>
  </si>
  <si>
    <t>10/13/2021</t>
  </si>
  <si>
    <t>7:36</t>
  </si>
  <si>
    <t>10/22/2021</t>
  </si>
  <si>
    <t>4:16</t>
  </si>
  <si>
    <t>7:23</t>
  </si>
  <si>
    <t>10/25/2021</t>
  </si>
  <si>
    <t>11:39</t>
  </si>
  <si>
    <t>10/30/2021</t>
  </si>
  <si>
    <t>10:15</t>
  </si>
  <si>
    <t>Number of Exceptions &gt;7:00</t>
  </si>
  <si>
    <t>Number of Exceptions &gt;10:00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</si>
</sst>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:ss;@"/>
    <numFmt numFmtId="166" formatCode="mm/dd/yy"/>
    <numFmt numFmtId="167" formatCode="[$-10409]m/d/yyyy"/>
    <numFmt numFmtId="168" formatCode="h:mm;@"/>
  </numFmts>
  <fonts count="27">
    <font>
      <sz val="10"/>
      <name val="Arial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name val="SWISS"/>
    </font>
    <font>
      <b/>
      <sz val="8"/>
      <name val="SWISS"/>
    </font>
    <font>
      <b/>
      <i/>
      <sz val="8"/>
      <name val="SWISS"/>
    </font>
    <font>
      <b/>
      <sz val="8"/>
      <name val="Arial"/>
      <family val="2"/>
    </font>
    <font>
      <b/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Ti,"/>
    </font>
    <font>
      <sz val="8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20"/>
      <color indexed="8"/>
      <name val="Arial"/>
      <family val="2"/>
    </font>
    <font>
      <sz val="12"/>
      <name val="Arial"/>
      <family val="2"/>
    </font>
    <font>
      <i/>
      <sz val="12"/>
      <color indexed="1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7" fillId="0" borderId="0"/>
    <xf numFmtId="0" fontId="19" fillId="0" borderId="0"/>
    <xf numFmtId="0" fontId="2" fillId="0" borderId="0"/>
  </cellStyleXfs>
  <cellXfs count="143">
    <xf numFmtId="0" fontId="0" fillId="0" borderId="0" xfId="0"/>
    <xf numFmtId="1" fontId="4" fillId="0" borderId="1" xfId="4" applyNumberFormat="1" applyFont="1" applyBorder="1" applyAlignment="1">
      <alignment horizontal="center"/>
    </xf>
    <xf numFmtId="1" fontId="5" fillId="2" borderId="1" xfId="4" applyNumberFormat="1" applyFont="1" applyFill="1" applyBorder="1" applyAlignment="1">
      <alignment horizontal="center"/>
    </xf>
    <xf numFmtId="1" fontId="5" fillId="0" borderId="0" xfId="4" applyNumberFormat="1" applyFont="1" applyFill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5" fillId="0" borderId="3" xfId="4" applyFont="1" applyBorder="1" applyAlignment="1">
      <alignment horizontal="center"/>
    </xf>
    <xf numFmtId="0" fontId="12" fillId="0" borderId="0" xfId="0" applyFont="1"/>
    <xf numFmtId="165" fontId="12" fillId="0" borderId="0" xfId="0" applyNumberFormat="1" applyFont="1"/>
    <xf numFmtId="165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1" fillId="0" borderId="0" xfId="0" applyFont="1"/>
    <xf numFmtId="0" fontId="0" fillId="0" borderId="0" xfId="0" applyAlignment="1">
      <alignment horizontal="right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14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center"/>
    </xf>
    <xf numFmtId="166" fontId="16" fillId="0" borderId="0" xfId="0" applyNumberFormat="1" applyFont="1" applyFill="1" applyAlignment="1">
      <alignment horizontal="center"/>
    </xf>
    <xf numFmtId="166" fontId="15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2" borderId="1" xfId="4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4" applyFont="1" applyBorder="1" applyAlignment="1">
      <alignment horizontal="center"/>
    </xf>
    <xf numFmtId="0" fontId="8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5" fillId="0" borderId="4" xfId="4" applyFont="1" applyBorder="1" applyAlignment="1">
      <alignment horizontal="center" shrinkToFit="1"/>
    </xf>
    <xf numFmtId="1" fontId="5" fillId="0" borderId="5" xfId="4" applyNumberFormat="1" applyFont="1" applyBorder="1" applyAlignment="1">
      <alignment horizontal="center" shrinkToFit="1"/>
    </xf>
    <xf numFmtId="1" fontId="5" fillId="2" borderId="6" xfId="4" applyNumberFormat="1" applyFont="1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7" fillId="0" borderId="1" xfId="4" applyFont="1" applyBorder="1" applyAlignment="1">
      <alignment horizontal="center"/>
    </xf>
    <xf numFmtId="0" fontId="7" fillId="0" borderId="7" xfId="4" applyNumberFormat="1" applyFont="1" applyBorder="1" applyAlignment="1">
      <alignment horizontal="center"/>
    </xf>
    <xf numFmtId="0" fontId="7" fillId="0" borderId="7" xfId="4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0" fontId="20" fillId="0" borderId="0" xfId="0" applyFont="1"/>
    <xf numFmtId="0" fontId="21" fillId="0" borderId="0" xfId="0" applyFont="1"/>
    <xf numFmtId="21" fontId="0" fillId="0" borderId="0" xfId="0" applyNumberFormat="1"/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/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4" fillId="0" borderId="0" xfId="0" applyFont="1" applyBorder="1"/>
    <xf numFmtId="2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4" fillId="3" borderId="2" xfId="4" applyNumberFormat="1" applyFont="1" applyFill="1" applyBorder="1" applyAlignment="1">
      <alignment horizontal="center"/>
    </xf>
    <xf numFmtId="0" fontId="5" fillId="4" borderId="3" xfId="4" applyFont="1" applyFill="1" applyBorder="1" applyAlignment="1">
      <alignment horizontal="center"/>
    </xf>
    <xf numFmtId="0" fontId="4" fillId="5" borderId="2" xfId="4" applyNumberFormat="1" applyFont="1" applyFill="1" applyBorder="1" applyAlignment="1">
      <alignment horizontal="center"/>
    </xf>
    <xf numFmtId="1" fontId="4" fillId="5" borderId="2" xfId="4" applyNumberFormat="1" applyFont="1" applyFill="1" applyBorder="1" applyAlignment="1">
      <alignment horizontal="center"/>
    </xf>
    <xf numFmtId="0" fontId="4" fillId="5" borderId="1" xfId="4" applyFont="1" applyFill="1" applyBorder="1" applyAlignment="1">
      <alignment horizontal="center"/>
    </xf>
    <xf numFmtId="1" fontId="4" fillId="5" borderId="1" xfId="4" applyNumberFormat="1" applyFont="1" applyFill="1" applyBorder="1" applyAlignment="1">
      <alignment horizontal="center"/>
    </xf>
    <xf numFmtId="0" fontId="1" fillId="5" borderId="1" xfId="4" applyFont="1" applyFill="1" applyBorder="1" applyAlignment="1">
      <alignment horizontal="center"/>
    </xf>
    <xf numFmtId="0" fontId="9" fillId="5" borderId="1" xfId="4" applyNumberFormat="1" applyFont="1" applyFill="1" applyBorder="1" applyAlignment="1">
      <alignment horizontal="center"/>
    </xf>
    <xf numFmtId="0" fontId="1" fillId="5" borderId="1" xfId="4" applyNumberFormat="1" applyFont="1" applyFill="1" applyBorder="1" applyAlignment="1">
      <alignment horizontal="center"/>
    </xf>
    <xf numFmtId="10" fontId="1" fillId="5" borderId="1" xfId="4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0" fontId="1" fillId="6" borderId="1" xfId="4" applyNumberFormat="1" applyFont="1" applyFill="1" applyBorder="1" applyAlignment="1">
      <alignment horizontal="center"/>
    </xf>
    <xf numFmtId="0" fontId="10" fillId="6" borderId="0" xfId="4" applyFont="1" applyFill="1" applyAlignment="1">
      <alignment horizontal="center"/>
    </xf>
    <xf numFmtId="0" fontId="5" fillId="7" borderId="2" xfId="4" applyFont="1" applyFill="1" applyBorder="1" applyAlignment="1">
      <alignment horizontal="center"/>
    </xf>
    <xf numFmtId="0" fontId="5" fillId="8" borderId="1" xfId="4" applyFont="1" applyFill="1" applyBorder="1" applyAlignment="1">
      <alignment horizontal="center"/>
    </xf>
    <xf numFmtId="0" fontId="0" fillId="0" borderId="0" xfId="0" applyAlignment="1"/>
    <xf numFmtId="0" fontId="18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1" fillId="9" borderId="0" xfId="0" applyFont="1" applyFill="1" applyAlignment="1">
      <alignment horizontal="center"/>
    </xf>
    <xf numFmtId="0" fontId="0" fillId="9" borderId="0" xfId="0" applyFill="1" applyAlignment="1">
      <alignment horizontal="center" shrinkToFit="1"/>
    </xf>
    <xf numFmtId="17" fontId="5" fillId="4" borderId="3" xfId="4" applyNumberFormat="1" applyFont="1" applyFill="1" applyBorder="1" applyAlignment="1">
      <alignment horizontal="center"/>
    </xf>
    <xf numFmtId="0" fontId="11" fillId="0" borderId="0" xfId="0" applyFont="1" applyBorder="1"/>
    <xf numFmtId="1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168" fontId="23" fillId="0" borderId="1" xfId="0" applyNumberFormat="1" applyFont="1" applyBorder="1" applyAlignment="1">
      <alignment horizontal="center"/>
    </xf>
    <xf numFmtId="0" fontId="23" fillId="0" borderId="0" xfId="0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14" fontId="24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4" fontId="25" fillId="0" borderId="1" xfId="0" applyNumberFormat="1" applyFont="1" applyFill="1" applyBorder="1" applyAlignment="1">
      <alignment horizontal="center" vertical="top" wrapText="1" readingOrder="1"/>
    </xf>
    <xf numFmtId="21" fontId="23" fillId="0" borderId="1" xfId="0" applyNumberFormat="1" applyFont="1" applyBorder="1" applyAlignment="1">
      <alignment horizontal="center"/>
    </xf>
    <xf numFmtId="14" fontId="23" fillId="0" borderId="1" xfId="0" applyNumberFormat="1" applyFont="1" applyFill="1" applyBorder="1" applyAlignment="1">
      <alignment horizontal="center"/>
    </xf>
    <xf numFmtId="22" fontId="23" fillId="0" borderId="0" xfId="0" applyNumberFormat="1" applyFont="1" applyFill="1" applyBorder="1" applyAlignment="1">
      <alignment horizontal="center"/>
    </xf>
    <xf numFmtId="21" fontId="23" fillId="0" borderId="0" xfId="0" applyNumberFormat="1" applyFont="1" applyFill="1" applyBorder="1" applyAlignment="1">
      <alignment horizontal="center"/>
    </xf>
    <xf numFmtId="21" fontId="25" fillId="0" borderId="1" xfId="0" applyNumberFormat="1" applyFont="1" applyFill="1" applyBorder="1" applyAlignment="1">
      <alignment horizontal="center" vertical="top" wrapText="1" readingOrder="1"/>
    </xf>
    <xf numFmtId="0" fontId="25" fillId="0" borderId="1" xfId="0" applyNumberFormat="1" applyFont="1" applyFill="1" applyBorder="1" applyAlignment="1">
      <alignment horizontal="center" vertical="top" wrapText="1" readingOrder="1"/>
    </xf>
    <xf numFmtId="14" fontId="25" fillId="0" borderId="0" xfId="0" applyNumberFormat="1" applyFont="1" applyFill="1" applyBorder="1" applyAlignment="1">
      <alignment horizontal="center" vertical="top" wrapText="1" readingOrder="1"/>
    </xf>
    <xf numFmtId="0" fontId="25" fillId="0" borderId="0" xfId="0" applyNumberFormat="1" applyFont="1" applyFill="1" applyBorder="1" applyAlignment="1">
      <alignment horizontal="center" vertical="top" wrapText="1" readingOrder="1"/>
    </xf>
    <xf numFmtId="14" fontId="24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0" fontId="23" fillId="0" borderId="0" xfId="0" applyFont="1" applyBorder="1"/>
    <xf numFmtId="20" fontId="23" fillId="0" borderId="1" xfId="0" applyNumberFormat="1" applyFont="1" applyBorder="1" applyAlignment="1">
      <alignment horizontal="center"/>
    </xf>
    <xf numFmtId="20" fontId="23" fillId="0" borderId="0" xfId="0" applyNumberFormat="1" applyFont="1" applyBorder="1" applyAlignment="1">
      <alignment horizontal="center"/>
    </xf>
    <xf numFmtId="165" fontId="23" fillId="0" borderId="0" xfId="0" applyNumberFormat="1" applyFont="1"/>
    <xf numFmtId="164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/>
    <xf numFmtId="0" fontId="25" fillId="0" borderId="1" xfId="0" applyFont="1" applyBorder="1" applyAlignment="1">
      <alignment horizontal="center" vertical="top" wrapText="1" readingOrder="1"/>
    </xf>
    <xf numFmtId="165" fontId="23" fillId="0" borderId="1" xfId="0" applyNumberFormat="1" applyFont="1" applyBorder="1" applyAlignment="1">
      <alignment horizontal="center"/>
    </xf>
    <xf numFmtId="20" fontId="25" fillId="0" borderId="1" xfId="0" applyNumberFormat="1" applyFont="1" applyBorder="1" applyAlignment="1">
      <alignment horizontal="center" vertical="top" wrapText="1" readingOrder="1"/>
    </xf>
    <xf numFmtId="167" fontId="25" fillId="0" borderId="1" xfId="0" applyNumberFormat="1" applyFont="1" applyBorder="1" applyAlignment="1">
      <alignment horizontal="center" vertical="top" wrapText="1" readingOrder="1"/>
    </xf>
    <xf numFmtId="22" fontId="23" fillId="0" borderId="0" xfId="0" applyNumberFormat="1" applyFont="1" applyBorder="1" applyAlignment="1">
      <alignment horizontal="center"/>
    </xf>
    <xf numFmtId="21" fontId="23" fillId="0" borderId="0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6" fillId="2" borderId="0" xfId="4" applyFont="1" applyFill="1" applyBorder="1" applyAlignment="1">
      <alignment horizontal="center"/>
    </xf>
    <xf numFmtId="1" fontId="5" fillId="2" borderId="0" xfId="4" applyNumberFormat="1" applyFont="1" applyFill="1" applyBorder="1" applyAlignment="1">
      <alignment horizontal="center"/>
    </xf>
    <xf numFmtId="0" fontId="10" fillId="0" borderId="0" xfId="4" applyFont="1" applyFill="1" applyAlignment="1">
      <alignment horizontal="center"/>
    </xf>
    <xf numFmtId="10" fontId="1" fillId="0" borderId="0" xfId="4" applyNumberFormat="1" applyFont="1" applyFill="1" applyBorder="1" applyAlignment="1">
      <alignment horizontal="center"/>
    </xf>
    <xf numFmtId="0" fontId="8" fillId="0" borderId="7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0" fontId="10" fillId="6" borderId="0" xfId="4" applyFont="1" applyFill="1" applyBorder="1" applyAlignment="1">
      <alignment horizontal="center"/>
    </xf>
    <xf numFmtId="49" fontId="1" fillId="5" borderId="1" xfId="4" applyNumberFormat="1" applyFont="1" applyFill="1" applyBorder="1" applyAlignment="1">
      <alignment horizontal="center"/>
    </xf>
    <xf numFmtId="0" fontId="7" fillId="10" borderId="1" xfId="4" applyFont="1" applyFill="1" applyBorder="1" applyAlignment="1">
      <alignment horizontal="center"/>
    </xf>
    <xf numFmtId="1" fontId="3" fillId="10" borderId="1" xfId="4" applyNumberFormat="1" applyFont="1" applyFill="1" applyBorder="1" applyAlignment="1">
      <alignment horizontal="center"/>
    </xf>
    <xf numFmtId="0" fontId="7" fillId="6" borderId="1" xfId="4" applyFont="1" applyFill="1" applyBorder="1" applyAlignment="1">
      <alignment horizontal="center"/>
    </xf>
    <xf numFmtId="1" fontId="3" fillId="6" borderId="1" xfId="4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_Sheet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Hidden</a:t>
            </a:r>
            <a:r>
              <a:rPr lang="en-US" baseline="0"/>
              <a:t> Valley Fire District</a:t>
            </a:r>
            <a:endParaRPr lang="en-US"/>
          </a:p>
        </c:rich>
      </c:tx>
      <c:layout>
        <c:manualLayout>
          <c:xMode val="edge"/>
          <c:yMode val="edge"/>
          <c:x val="0.32259195773779847"/>
          <c:y val="3.0995191422172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478826416927676E-2"/>
          <c:y val="0.18795249691646276"/>
          <c:w val="0.90827754097587055"/>
          <c:h val="0.72224891369982203"/>
        </c:manualLayout>
      </c:layout>
      <c:lineChart>
        <c:grouping val="standard"/>
        <c:varyColors val="0"/>
        <c:ser>
          <c:idx val="5"/>
          <c:order val="0"/>
          <c:tx>
            <c:v>2021</c:v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('Graphs Trends 2020 - 2021'!$B$35,'Graphs Trends 2020 - 2021'!$C$35,'Graphs Trends 2020 - 2021'!$D$35,'Graphs Trends 2020 - 2021'!$E$35,'Graphs Trends 2020 - 2021'!$F$35,'Graphs Trends 2020 - 2021'!$G$35,'Graphs Trends 2020 - 2021'!$H$35,'Graphs Trends 2020 - 2021'!$I$35,'Graphs Trends 2020 - 2021'!$J$35,'Graphs Trends 2020 - 2021'!$K$35,'Graphs Trends 2020 - 2021'!$L$35,'Graphs Trends 2020 - 2021'!$M$35)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'Graphs Trends 2020 - 2021'!$B$36:$M$36</c:f>
              <c:numCache>
                <c:formatCode>0</c:formatCode>
                <c:ptCount val="12"/>
                <c:pt idx="0">
                  <c:v>12</c:v>
                </c:pt>
                <c:pt idx="1">
                  <c:v>6</c:v>
                </c:pt>
                <c:pt idx="2">
                  <c:v>7</c:v>
                </c:pt>
                <c:pt idx="3">
                  <c:v>17</c:v>
                </c:pt>
                <c:pt idx="4">
                  <c:v>22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2</c:v>
                </c:pt>
                <c:pt idx="9">
                  <c:v>15</c:v>
                </c:pt>
                <c:pt idx="10">
                  <c:v>1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C-4397-9D84-F2CD9E777D16}"/>
            </c:ext>
          </c:extLst>
        </c:ser>
        <c:ser>
          <c:idx val="0"/>
          <c:order val="1"/>
          <c:tx>
            <c:strRef>
              <c:f>'Graphs Trends 2020 - 2021'!$A$37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rgbClr val="FFFF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('Graphs Trends 2020 - 2021'!$B$35,'Graphs Trends 2020 - 2021'!$C$35,'Graphs Trends 2020 - 2021'!$D$35,'Graphs Trends 2020 - 2021'!$E$35,'Graphs Trends 2020 - 2021'!$F$35,'Graphs Trends 2020 - 2021'!$G$35,'Graphs Trends 2020 - 2021'!$H$35,'Graphs Trends 2020 - 2021'!$I$35,'Graphs Trends 2020 - 2021'!$J$35,'Graphs Trends 2020 - 2021'!$K$35,'Graphs Trends 2020 - 2021'!$L$35,'Graphs Trends 2020 - 2021'!$M$35)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'Graphs Trends 2020 - 2021'!$B$37:$M$37</c:f>
              <c:numCache>
                <c:formatCode>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16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4-4812-96BD-A03F447BD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512568"/>
        <c:axId val="624507648"/>
      </c:lineChart>
      <c:catAx>
        <c:axId val="62451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507648"/>
        <c:crosses val="autoZero"/>
        <c:auto val="1"/>
        <c:lblAlgn val="ctr"/>
        <c:lblOffset val="100"/>
        <c:noMultiLvlLbl val="0"/>
      </c:catAx>
      <c:valAx>
        <c:axId val="624507648"/>
        <c:scaling>
          <c:orientation val="minMax"/>
          <c:max val="30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Call</a:t>
                </a:r>
                <a:r>
                  <a:rPr lang="en-US" baseline="0"/>
                  <a:t> VOlume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512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>
      <c:oddHeader>&amp;C&amp;"+,Bold"&amp;14Hidden Valley Fire District</c:oddHeader>
    </c:headerFooter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42</xdr:row>
      <xdr:rowOff>142875</xdr:rowOff>
    </xdr:from>
    <xdr:to>
      <xdr:col>13</xdr:col>
      <xdr:colOff>539750</xdr:colOff>
      <xdr:row>75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10DE39-E0AF-4B6E-8E50-06449C8ACE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="120" zoomScaleNormal="120" zoomScalePageLayoutView="106" workbookViewId="0">
      <selection activeCell="C9" sqref="C9"/>
    </sheetView>
  </sheetViews>
  <sheetFormatPr baseColWidth="10" defaultColWidth="9.1640625" defaultRowHeight="13"/>
  <cols>
    <col min="1" max="1" width="27" style="40" customWidth="1"/>
    <col min="2" max="13" width="7.33203125" style="7" customWidth="1"/>
    <col min="14" max="14" width="9" style="7" customWidth="1"/>
    <col min="15" max="16384" width="9.1640625" style="7"/>
  </cols>
  <sheetData>
    <row r="1" spans="1:17" s="40" customFormat="1" ht="12.75" customHeight="1">
      <c r="A1" s="8" t="s">
        <v>68</v>
      </c>
      <c r="B1" s="80">
        <v>44217</v>
      </c>
      <c r="C1" s="80">
        <v>44248</v>
      </c>
      <c r="D1" s="80">
        <v>44276</v>
      </c>
      <c r="E1" s="80">
        <v>44307</v>
      </c>
      <c r="F1" s="80">
        <v>44337</v>
      </c>
      <c r="G1" s="80">
        <v>44368</v>
      </c>
      <c r="H1" s="80">
        <v>44398</v>
      </c>
      <c r="I1" s="80">
        <v>44429</v>
      </c>
      <c r="J1" s="80">
        <v>44460</v>
      </c>
      <c r="K1" s="80">
        <v>44490</v>
      </c>
      <c r="L1" s="80">
        <v>44521</v>
      </c>
      <c r="M1" s="80">
        <v>44551</v>
      </c>
      <c r="N1" s="61" t="s">
        <v>55</v>
      </c>
      <c r="O1" s="76"/>
      <c r="P1" s="76"/>
      <c r="Q1" s="76"/>
    </row>
    <row r="2" spans="1:17" ht="11" customHeight="1">
      <c r="A2" s="73" t="s">
        <v>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77"/>
      <c r="P2" s="77"/>
      <c r="Q2" s="77"/>
    </row>
    <row r="3" spans="1:17" ht="11" customHeight="1">
      <c r="A3" s="30" t="s">
        <v>13</v>
      </c>
      <c r="B3" s="64">
        <v>0</v>
      </c>
      <c r="C3" s="65">
        <v>0</v>
      </c>
      <c r="D3" s="62">
        <v>0</v>
      </c>
      <c r="E3" s="62">
        <v>0</v>
      </c>
      <c r="F3" s="62">
        <v>0</v>
      </c>
      <c r="G3" s="62">
        <v>0</v>
      </c>
      <c r="H3" s="62">
        <v>0</v>
      </c>
      <c r="I3" s="62">
        <v>0</v>
      </c>
      <c r="J3" s="62">
        <v>0</v>
      </c>
      <c r="K3" s="62">
        <v>0</v>
      </c>
      <c r="L3" s="62">
        <v>0</v>
      </c>
      <c r="M3" s="62">
        <v>0</v>
      </c>
      <c r="N3" s="63">
        <f t="shared" ref="N3:N15" si="0">SUM(B3:M3)</f>
        <v>0</v>
      </c>
      <c r="O3" s="77"/>
      <c r="P3" s="77"/>
      <c r="Q3" s="77"/>
    </row>
    <row r="4" spans="1:17" ht="11" customHeight="1">
      <c r="A4" s="30" t="s">
        <v>14</v>
      </c>
      <c r="B4" s="64">
        <v>0</v>
      </c>
      <c r="C4" s="65">
        <v>0</v>
      </c>
      <c r="D4" s="62">
        <v>0</v>
      </c>
      <c r="E4" s="62">
        <v>0</v>
      </c>
      <c r="F4" s="62">
        <v>0</v>
      </c>
      <c r="G4" s="62">
        <v>0</v>
      </c>
      <c r="H4" s="62">
        <v>0</v>
      </c>
      <c r="I4" s="62">
        <v>0</v>
      </c>
      <c r="J4" s="62">
        <v>0</v>
      </c>
      <c r="K4" s="62">
        <v>0</v>
      </c>
      <c r="L4" s="62">
        <v>0</v>
      </c>
      <c r="M4" s="62">
        <v>0</v>
      </c>
      <c r="N4" s="63">
        <f t="shared" si="0"/>
        <v>0</v>
      </c>
      <c r="O4" s="77"/>
      <c r="P4" s="77"/>
      <c r="Q4" s="77"/>
    </row>
    <row r="5" spans="1:17" ht="11" customHeight="1">
      <c r="A5" s="30" t="s">
        <v>15</v>
      </c>
      <c r="B5" s="64">
        <v>0</v>
      </c>
      <c r="C5" s="64">
        <v>0</v>
      </c>
      <c r="D5" s="62">
        <v>0</v>
      </c>
      <c r="E5" s="62">
        <v>0</v>
      </c>
      <c r="F5" s="62">
        <v>0</v>
      </c>
      <c r="G5" s="62">
        <v>0</v>
      </c>
      <c r="H5" s="62">
        <v>0</v>
      </c>
      <c r="I5" s="62">
        <v>0</v>
      </c>
      <c r="J5" s="62">
        <v>0</v>
      </c>
      <c r="K5" s="62">
        <v>0</v>
      </c>
      <c r="L5" s="62">
        <v>0</v>
      </c>
      <c r="M5" s="62">
        <v>0</v>
      </c>
      <c r="N5" s="63">
        <f t="shared" si="0"/>
        <v>0</v>
      </c>
      <c r="O5" s="77"/>
      <c r="P5" s="77"/>
      <c r="Q5" s="77"/>
    </row>
    <row r="6" spans="1:17" ht="11" customHeight="1">
      <c r="A6" s="30" t="s">
        <v>16</v>
      </c>
      <c r="B6" s="64">
        <v>0</v>
      </c>
      <c r="C6" s="64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3">
        <f t="shared" si="0"/>
        <v>0</v>
      </c>
      <c r="O6" s="77"/>
      <c r="P6" s="77"/>
      <c r="Q6" s="77"/>
    </row>
    <row r="7" spans="1:17" ht="11" customHeight="1">
      <c r="A7" s="30" t="s">
        <v>17</v>
      </c>
      <c r="B7" s="65">
        <v>0</v>
      </c>
      <c r="C7" s="65">
        <v>0</v>
      </c>
      <c r="D7" s="62">
        <v>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62">
        <v>0</v>
      </c>
      <c r="K7" s="62">
        <v>0</v>
      </c>
      <c r="L7" s="62">
        <v>0</v>
      </c>
      <c r="M7" s="62">
        <v>0</v>
      </c>
      <c r="N7" s="63">
        <f t="shared" si="0"/>
        <v>0</v>
      </c>
      <c r="O7" s="77"/>
      <c r="P7" s="77"/>
      <c r="Q7" s="77"/>
    </row>
    <row r="8" spans="1:17" ht="9.25" customHeight="1">
      <c r="A8" s="30" t="s">
        <v>18</v>
      </c>
      <c r="B8" s="65">
        <v>0</v>
      </c>
      <c r="C8" s="64">
        <v>0</v>
      </c>
      <c r="D8" s="62">
        <v>0</v>
      </c>
      <c r="E8" s="62">
        <v>0</v>
      </c>
      <c r="F8" s="62">
        <v>0</v>
      </c>
      <c r="G8" s="62">
        <v>0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3">
        <f t="shared" si="0"/>
        <v>0</v>
      </c>
      <c r="O8" s="77"/>
      <c r="P8" s="77"/>
      <c r="Q8" s="77"/>
    </row>
    <row r="9" spans="1:17" ht="11" customHeight="1">
      <c r="A9" s="30" t="s">
        <v>19</v>
      </c>
      <c r="B9" s="65">
        <v>0</v>
      </c>
      <c r="C9" s="65">
        <v>0</v>
      </c>
      <c r="D9" s="62">
        <v>1</v>
      </c>
      <c r="E9" s="62">
        <v>0</v>
      </c>
      <c r="F9" s="62">
        <v>0</v>
      </c>
      <c r="G9" s="62">
        <v>0</v>
      </c>
      <c r="H9" s="62">
        <v>0</v>
      </c>
      <c r="I9" s="62">
        <v>0</v>
      </c>
      <c r="J9" s="62">
        <v>0</v>
      </c>
      <c r="K9" s="62">
        <v>0</v>
      </c>
      <c r="L9" s="62">
        <v>0</v>
      </c>
      <c r="M9" s="62">
        <v>0</v>
      </c>
      <c r="N9" s="63">
        <f t="shared" si="0"/>
        <v>1</v>
      </c>
      <c r="O9" s="77"/>
      <c r="P9" s="77"/>
      <c r="Q9" s="77"/>
    </row>
    <row r="10" spans="1:17" ht="11" customHeight="1">
      <c r="A10" s="30" t="s">
        <v>20</v>
      </c>
      <c r="B10" s="65">
        <v>0</v>
      </c>
      <c r="C10" s="65">
        <v>0</v>
      </c>
      <c r="D10" s="62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62">
        <v>0</v>
      </c>
      <c r="N10" s="63">
        <f t="shared" si="0"/>
        <v>0</v>
      </c>
      <c r="O10" s="77"/>
      <c r="P10" s="77"/>
      <c r="Q10" s="78" t="s">
        <v>48</v>
      </c>
    </row>
    <row r="11" spans="1:17" ht="11" customHeight="1">
      <c r="A11" s="41" t="s">
        <v>21</v>
      </c>
      <c r="B11" s="65">
        <v>0</v>
      </c>
      <c r="C11" s="65">
        <v>0</v>
      </c>
      <c r="D11" s="62">
        <v>0</v>
      </c>
      <c r="E11" s="62">
        <v>0</v>
      </c>
      <c r="F11" s="62">
        <v>0</v>
      </c>
      <c r="G11" s="62">
        <v>0</v>
      </c>
      <c r="H11" s="62">
        <v>0</v>
      </c>
      <c r="I11" s="62">
        <v>0</v>
      </c>
      <c r="J11" s="62">
        <v>0</v>
      </c>
      <c r="K11" s="62">
        <v>0</v>
      </c>
      <c r="L11" s="62">
        <v>0</v>
      </c>
      <c r="M11" s="62">
        <v>0</v>
      </c>
      <c r="N11" s="63">
        <f t="shared" si="0"/>
        <v>0</v>
      </c>
      <c r="O11" s="77"/>
      <c r="P11" s="77"/>
      <c r="Q11" s="77"/>
    </row>
    <row r="12" spans="1:17" ht="11" customHeight="1">
      <c r="A12" s="30" t="s">
        <v>22</v>
      </c>
      <c r="B12" s="65">
        <v>6</v>
      </c>
      <c r="C12" s="65">
        <v>1</v>
      </c>
      <c r="D12" s="62">
        <v>2</v>
      </c>
      <c r="E12" s="62">
        <v>1</v>
      </c>
      <c r="F12" s="62">
        <v>7</v>
      </c>
      <c r="G12" s="62">
        <v>1</v>
      </c>
      <c r="H12" s="62">
        <v>3</v>
      </c>
      <c r="I12" s="62">
        <v>0</v>
      </c>
      <c r="J12" s="62">
        <v>1</v>
      </c>
      <c r="K12" s="62">
        <v>6</v>
      </c>
      <c r="L12" s="62">
        <v>0</v>
      </c>
      <c r="M12" s="62">
        <v>4</v>
      </c>
      <c r="N12" s="63">
        <f t="shared" si="0"/>
        <v>32</v>
      </c>
      <c r="O12" s="77"/>
      <c r="P12" s="77"/>
      <c r="Q12" s="78" t="s">
        <v>48</v>
      </c>
    </row>
    <row r="13" spans="1:17" ht="11" customHeight="1">
      <c r="A13" s="30" t="s">
        <v>23</v>
      </c>
      <c r="B13" s="65">
        <v>0</v>
      </c>
      <c r="C13" s="64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3">
        <f t="shared" si="0"/>
        <v>0</v>
      </c>
      <c r="O13" s="77"/>
      <c r="P13" s="77"/>
      <c r="Q13" s="78" t="s">
        <v>48</v>
      </c>
    </row>
    <row r="14" spans="1:17" ht="11" customHeight="1">
      <c r="A14" s="30" t="s">
        <v>24</v>
      </c>
      <c r="B14" s="65">
        <v>0</v>
      </c>
      <c r="C14" s="64">
        <v>0</v>
      </c>
      <c r="D14" s="62">
        <v>0</v>
      </c>
      <c r="E14" s="62">
        <v>0</v>
      </c>
      <c r="F14" s="62">
        <v>0</v>
      </c>
      <c r="G14" s="62">
        <v>0</v>
      </c>
      <c r="H14" s="62">
        <v>0</v>
      </c>
      <c r="I14" s="62">
        <v>0</v>
      </c>
      <c r="J14" s="62">
        <v>1</v>
      </c>
      <c r="K14" s="62">
        <v>0</v>
      </c>
      <c r="L14" s="62">
        <v>0</v>
      </c>
      <c r="M14" s="62">
        <v>0</v>
      </c>
      <c r="N14" s="63">
        <f t="shared" si="0"/>
        <v>1</v>
      </c>
      <c r="O14" s="77"/>
      <c r="P14" s="77"/>
      <c r="Q14" s="77"/>
    </row>
    <row r="15" spans="1:17" ht="10.5" customHeight="1">
      <c r="A15" s="28" t="s">
        <v>25</v>
      </c>
      <c r="B15" s="2">
        <f>SUM(B3:B14)</f>
        <v>6</v>
      </c>
      <c r="C15" s="2">
        <f t="shared" ref="C15:M15" si="1">SUM(C3:C14)</f>
        <v>1</v>
      </c>
      <c r="D15" s="2">
        <f t="shared" si="1"/>
        <v>3</v>
      </c>
      <c r="E15" s="2">
        <f t="shared" si="1"/>
        <v>1</v>
      </c>
      <c r="F15" s="2">
        <f t="shared" si="1"/>
        <v>7</v>
      </c>
      <c r="G15" s="2">
        <f t="shared" si="1"/>
        <v>1</v>
      </c>
      <c r="H15" s="2">
        <f t="shared" si="1"/>
        <v>3</v>
      </c>
      <c r="I15" s="2">
        <f t="shared" si="1"/>
        <v>0</v>
      </c>
      <c r="J15" s="2">
        <f>SUM(J3,J4,J5,J6,J7,J8,J9,J10,J11,J12,J13,J14)</f>
        <v>2</v>
      </c>
      <c r="K15" s="2">
        <f t="shared" si="1"/>
        <v>6</v>
      </c>
      <c r="L15" s="2">
        <f t="shared" si="1"/>
        <v>0</v>
      </c>
      <c r="M15" s="2">
        <f t="shared" si="1"/>
        <v>4</v>
      </c>
      <c r="N15" s="60">
        <f t="shared" si="0"/>
        <v>34</v>
      </c>
      <c r="O15" s="77"/>
      <c r="P15" s="77"/>
      <c r="Q15" s="77"/>
    </row>
    <row r="16" spans="1:17" ht="6" hidden="1" customHeight="1">
      <c r="A16" s="3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77"/>
      <c r="P16" s="77"/>
      <c r="Q16" s="77"/>
    </row>
    <row r="17" spans="1:19" ht="11" customHeight="1">
      <c r="A17" s="74" t="s">
        <v>26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77"/>
      <c r="P17" s="77"/>
      <c r="Q17" s="77"/>
    </row>
    <row r="18" spans="1:19" ht="11" customHeight="1">
      <c r="A18" s="30" t="s">
        <v>27</v>
      </c>
      <c r="B18" s="65">
        <v>0</v>
      </c>
      <c r="C18" s="64">
        <v>0</v>
      </c>
      <c r="D18" s="65">
        <v>1</v>
      </c>
      <c r="E18" s="65">
        <v>12</v>
      </c>
      <c r="F18" s="65">
        <v>10</v>
      </c>
      <c r="G18" s="65">
        <v>3</v>
      </c>
      <c r="H18" s="65">
        <v>0</v>
      </c>
      <c r="I18" s="65">
        <v>2</v>
      </c>
      <c r="J18" s="65">
        <v>0</v>
      </c>
      <c r="K18" s="65">
        <v>5</v>
      </c>
      <c r="L18" s="65">
        <v>1</v>
      </c>
      <c r="M18" s="65">
        <v>0</v>
      </c>
      <c r="N18" s="63">
        <f>SUM(B18:M18)</f>
        <v>34</v>
      </c>
      <c r="O18" s="77"/>
      <c r="P18" s="77"/>
      <c r="Q18" s="77"/>
      <c r="S18" s="50" t="s">
        <v>48</v>
      </c>
    </row>
    <row r="19" spans="1:19" ht="11" customHeight="1">
      <c r="A19" s="30" t="s">
        <v>28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3">
        <f>SUM(B19:M19)</f>
        <v>0</v>
      </c>
      <c r="O19" s="77"/>
      <c r="P19" s="77"/>
      <c r="Q19" s="77"/>
    </row>
    <row r="20" spans="1:19" ht="11" customHeight="1">
      <c r="A20" s="30" t="s">
        <v>29</v>
      </c>
      <c r="B20" s="65">
        <v>5</v>
      </c>
      <c r="C20" s="65">
        <v>2</v>
      </c>
      <c r="D20" s="65">
        <v>1</v>
      </c>
      <c r="E20" s="65">
        <v>3</v>
      </c>
      <c r="F20" s="65">
        <v>0</v>
      </c>
      <c r="G20" s="65">
        <v>1</v>
      </c>
      <c r="H20" s="65">
        <v>0</v>
      </c>
      <c r="I20" s="65">
        <v>0</v>
      </c>
      <c r="J20" s="65">
        <v>0</v>
      </c>
      <c r="K20" s="65">
        <v>2</v>
      </c>
      <c r="L20" s="65">
        <v>0</v>
      </c>
      <c r="M20" s="65">
        <v>1</v>
      </c>
      <c r="N20" s="63">
        <f>SUM(B20:M20)</f>
        <v>15</v>
      </c>
      <c r="O20" s="77"/>
      <c r="P20" s="77"/>
      <c r="Q20" s="78" t="s">
        <v>48</v>
      </c>
    </row>
    <row r="21" spans="1:19" ht="11" customHeight="1">
      <c r="A21" s="30" t="s">
        <v>50</v>
      </c>
      <c r="B21" s="66">
        <v>1</v>
      </c>
      <c r="C21" s="66">
        <v>3</v>
      </c>
      <c r="D21" s="65">
        <v>2</v>
      </c>
      <c r="E21" s="65">
        <v>1</v>
      </c>
      <c r="F21" s="65">
        <v>5</v>
      </c>
      <c r="G21" s="65">
        <v>1</v>
      </c>
      <c r="H21" s="65">
        <v>2</v>
      </c>
      <c r="I21" s="65">
        <v>3</v>
      </c>
      <c r="J21" s="65">
        <v>0</v>
      </c>
      <c r="K21" s="65">
        <v>2</v>
      </c>
      <c r="L21" s="65">
        <v>0</v>
      </c>
      <c r="M21" s="65">
        <v>0</v>
      </c>
      <c r="N21" s="63">
        <f>SUM(B21:M21)</f>
        <v>20</v>
      </c>
      <c r="O21" s="77"/>
      <c r="P21" s="77"/>
      <c r="Q21" s="77"/>
    </row>
    <row r="22" spans="1:19" ht="11" customHeight="1">
      <c r="A22" s="28" t="s">
        <v>26</v>
      </c>
      <c r="B22" s="2">
        <f t="shared" ref="B22:J22" si="2">SUM(B16:B21)</f>
        <v>6</v>
      </c>
      <c r="C22" s="2">
        <f>SUM(C18:C21)</f>
        <v>5</v>
      </c>
      <c r="D22" s="2">
        <f t="shared" si="2"/>
        <v>4</v>
      </c>
      <c r="E22" s="2">
        <f t="shared" si="2"/>
        <v>16</v>
      </c>
      <c r="F22" s="2">
        <f t="shared" si="2"/>
        <v>15</v>
      </c>
      <c r="G22" s="2">
        <f t="shared" si="2"/>
        <v>5</v>
      </c>
      <c r="H22" s="2">
        <f t="shared" si="2"/>
        <v>2</v>
      </c>
      <c r="I22" s="2">
        <f t="shared" si="2"/>
        <v>5</v>
      </c>
      <c r="J22" s="2">
        <f t="shared" si="2"/>
        <v>0</v>
      </c>
      <c r="K22" s="2">
        <f>SUM(K18:K21)</f>
        <v>9</v>
      </c>
      <c r="L22" s="2">
        <f>SUM(L18:L21)</f>
        <v>1</v>
      </c>
      <c r="M22" s="2">
        <f>SUM(M18:M21)</f>
        <v>1</v>
      </c>
      <c r="N22" s="2">
        <f>SUM(B22:M22)</f>
        <v>69</v>
      </c>
      <c r="O22" s="77"/>
      <c r="P22" s="77"/>
      <c r="Q22" s="77"/>
    </row>
    <row r="23" spans="1:19" ht="11" customHeight="1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77"/>
      <c r="P23" s="77"/>
      <c r="Q23" s="77"/>
    </row>
    <row r="24" spans="1:19" ht="18" customHeight="1" thickBot="1">
      <c r="A24" s="4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77"/>
      <c r="P24" s="77"/>
      <c r="Q24" s="77"/>
    </row>
    <row r="25" spans="1:19" s="36" customFormat="1" ht="14.25" customHeight="1" thickBot="1">
      <c r="A25" s="33" t="s">
        <v>30</v>
      </c>
      <c r="B25" s="34">
        <f t="shared" ref="B25:K25" si="3">SUM(B22+B15)</f>
        <v>12</v>
      </c>
      <c r="C25" s="34">
        <f t="shared" si="3"/>
        <v>6</v>
      </c>
      <c r="D25" s="34">
        <f t="shared" si="3"/>
        <v>7</v>
      </c>
      <c r="E25" s="34">
        <f t="shared" si="3"/>
        <v>17</v>
      </c>
      <c r="F25" s="34">
        <f t="shared" si="3"/>
        <v>22</v>
      </c>
      <c r="G25" s="34">
        <f t="shared" si="3"/>
        <v>6</v>
      </c>
      <c r="H25" s="34">
        <f t="shared" si="3"/>
        <v>5</v>
      </c>
      <c r="I25" s="34">
        <f t="shared" si="3"/>
        <v>5</v>
      </c>
      <c r="J25" s="34">
        <f t="shared" si="3"/>
        <v>2</v>
      </c>
      <c r="K25" s="34">
        <f t="shared" si="3"/>
        <v>15</v>
      </c>
      <c r="L25" s="34">
        <f>SUM(L22+L15)</f>
        <v>1</v>
      </c>
      <c r="M25" s="34">
        <f>SUM(M22+M15)</f>
        <v>5</v>
      </c>
      <c r="N25" s="35">
        <f>SUM(B25:M25)</f>
        <v>103</v>
      </c>
      <c r="O25" s="79"/>
      <c r="P25" s="79"/>
      <c r="Q25" s="79"/>
    </row>
    <row r="26" spans="1:19" ht="17.25" customHeight="1">
      <c r="A26" s="43"/>
      <c r="B26" s="80">
        <v>44216</v>
      </c>
      <c r="C26" s="80">
        <v>44247</v>
      </c>
      <c r="D26" s="80">
        <v>44275</v>
      </c>
      <c r="E26" s="80">
        <v>44306</v>
      </c>
      <c r="F26" s="80">
        <v>44336</v>
      </c>
      <c r="G26" s="80">
        <v>44367</v>
      </c>
      <c r="H26" s="80">
        <v>44397</v>
      </c>
      <c r="I26" s="80">
        <v>44428</v>
      </c>
      <c r="J26" s="80">
        <v>44459</v>
      </c>
      <c r="K26" s="80">
        <v>44489</v>
      </c>
      <c r="L26" s="80">
        <v>44520</v>
      </c>
      <c r="M26" s="80">
        <v>44550</v>
      </c>
      <c r="N26" s="4"/>
      <c r="O26" s="77"/>
      <c r="P26" s="77"/>
      <c r="Q26" s="77"/>
    </row>
    <row r="27" spans="1:19" ht="18" customHeight="1">
      <c r="A27" s="31" t="s">
        <v>118</v>
      </c>
      <c r="B27" s="67">
        <v>2</v>
      </c>
      <c r="C27" s="67">
        <v>1</v>
      </c>
      <c r="D27" s="67">
        <v>2</v>
      </c>
      <c r="E27" s="68">
        <v>1</v>
      </c>
      <c r="F27" s="68">
        <v>6</v>
      </c>
      <c r="G27" s="68">
        <v>1</v>
      </c>
      <c r="H27" s="68">
        <v>1</v>
      </c>
      <c r="I27" s="68">
        <v>0</v>
      </c>
      <c r="J27" s="68">
        <v>2</v>
      </c>
      <c r="K27" s="68">
        <v>5</v>
      </c>
      <c r="L27" s="68">
        <v>0</v>
      </c>
      <c r="M27" s="68">
        <v>4</v>
      </c>
      <c r="N27" s="63">
        <f>SUM(B27:M27)</f>
        <v>25</v>
      </c>
      <c r="O27" s="77"/>
      <c r="P27" s="77"/>
      <c r="Q27" s="77"/>
    </row>
    <row r="28" spans="1:19" ht="13.5" customHeight="1">
      <c r="A28" s="32"/>
      <c r="B28" s="69">
        <f>IF(B27=0,"0",B27/B15)</f>
        <v>0.33333333333333331</v>
      </c>
      <c r="C28" s="69">
        <f t="shared" ref="C28:K28" si="4">SUM(C27/C15)</f>
        <v>1</v>
      </c>
      <c r="D28" s="69">
        <f t="shared" si="4"/>
        <v>0.66666666666666663</v>
      </c>
      <c r="E28" s="69">
        <f t="shared" si="4"/>
        <v>1</v>
      </c>
      <c r="F28" s="69">
        <f t="shared" si="4"/>
        <v>0.8571428571428571</v>
      </c>
      <c r="G28" s="69">
        <f t="shared" si="4"/>
        <v>1</v>
      </c>
      <c r="H28" s="69">
        <f t="shared" si="4"/>
        <v>0.33333333333333331</v>
      </c>
      <c r="I28" s="69" t="str">
        <f>IF(I27=0,"0",I27/I15)</f>
        <v>0</v>
      </c>
      <c r="J28" s="69">
        <f t="shared" si="4"/>
        <v>1</v>
      </c>
      <c r="K28" s="69">
        <f t="shared" si="4"/>
        <v>0.83333333333333337</v>
      </c>
      <c r="L28" s="69" t="str">
        <f>IF(L27=0,"0",L27/L15)</f>
        <v>0</v>
      </c>
      <c r="M28" s="69">
        <f>SUM(M27/M15)</f>
        <v>1</v>
      </c>
      <c r="N28" s="69">
        <f>SUM(N27/N15)</f>
        <v>0.73529411764705888</v>
      </c>
      <c r="O28" s="77"/>
      <c r="P28" s="77"/>
      <c r="Q28" s="77"/>
    </row>
    <row r="29" spans="1:19" ht="13.5" customHeight="1">
      <c r="A29" s="72" t="s">
        <v>31</v>
      </c>
      <c r="B29" s="69">
        <f>100%-B28</f>
        <v>0.66666666666666674</v>
      </c>
      <c r="C29" s="69">
        <f>SUM(1-C28)</f>
        <v>0</v>
      </c>
      <c r="D29" s="69">
        <f t="shared" ref="D29:K29" si="5">SUM(1-D28)</f>
        <v>0.33333333333333337</v>
      </c>
      <c r="E29" s="69">
        <f t="shared" si="5"/>
        <v>0</v>
      </c>
      <c r="F29" s="69">
        <f t="shared" si="5"/>
        <v>0.1428571428571429</v>
      </c>
      <c r="G29" s="69">
        <f t="shared" si="5"/>
        <v>0</v>
      </c>
      <c r="H29" s="69">
        <f t="shared" si="5"/>
        <v>0.66666666666666674</v>
      </c>
      <c r="I29" s="69">
        <f>100%-I28</f>
        <v>1</v>
      </c>
      <c r="J29" s="69">
        <f t="shared" si="5"/>
        <v>0</v>
      </c>
      <c r="K29" s="69">
        <f t="shared" si="5"/>
        <v>0.16666666666666663</v>
      </c>
      <c r="L29" s="69">
        <f>100%-L28</f>
        <v>1</v>
      </c>
      <c r="M29" s="69">
        <f>100%-M28</f>
        <v>0</v>
      </c>
      <c r="N29" s="71">
        <f>SUM(1-N28)</f>
        <v>0.26470588235294112</v>
      </c>
      <c r="O29" s="77"/>
      <c r="P29" s="77"/>
      <c r="Q29" s="77"/>
    </row>
    <row r="30" spans="1:19" ht="13.5" customHeight="1">
      <c r="A30" s="128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77"/>
      <c r="P30" s="77"/>
      <c r="Q30" s="77"/>
    </row>
    <row r="31" spans="1:19" ht="21" customHeight="1">
      <c r="A31" s="130" t="s">
        <v>119</v>
      </c>
      <c r="B31" s="133">
        <v>0</v>
      </c>
      <c r="C31" s="133">
        <v>0</v>
      </c>
      <c r="D31" s="133">
        <v>0</v>
      </c>
      <c r="E31" s="133">
        <v>1</v>
      </c>
      <c r="F31" s="133">
        <v>2</v>
      </c>
      <c r="G31" s="133">
        <v>0</v>
      </c>
      <c r="H31" s="133">
        <v>1</v>
      </c>
      <c r="I31" s="133">
        <v>0</v>
      </c>
      <c r="J31" s="133">
        <v>1</v>
      </c>
      <c r="K31" s="133">
        <v>1</v>
      </c>
      <c r="L31" s="133">
        <v>0</v>
      </c>
      <c r="M31" s="133">
        <v>1</v>
      </c>
      <c r="N31" s="133">
        <f>SUM(B31:M31)</f>
        <v>7</v>
      </c>
      <c r="O31" s="77"/>
      <c r="P31" s="77"/>
      <c r="Q31" s="77"/>
    </row>
    <row r="32" spans="1:19" ht="0.75" customHeight="1">
      <c r="A32" s="131"/>
      <c r="B32" s="69">
        <v>0</v>
      </c>
      <c r="C32" s="69">
        <v>0</v>
      </c>
      <c r="D32" s="69">
        <v>0</v>
      </c>
      <c r="E32" s="69">
        <f>IF(E31=0,"0",E31/E15)</f>
        <v>1</v>
      </c>
      <c r="F32" s="69">
        <f>IF(F31=0,"0",F31/F15)</f>
        <v>0.2857142857142857</v>
      </c>
      <c r="G32" s="69">
        <v>0</v>
      </c>
      <c r="H32" s="69">
        <f>IF(H31=0,"0",H31/H15)</f>
        <v>0.33333333333333331</v>
      </c>
      <c r="I32" s="69" t="str">
        <f>IF(I31=0,"0",I31/I15)</f>
        <v>0</v>
      </c>
      <c r="J32" s="69">
        <f>IF(J31=0,"0",J31/J15)</f>
        <v>0.5</v>
      </c>
      <c r="K32" s="69">
        <f>IF(K31=0,"0",K31/K15)</f>
        <v>0.16666666666666666</v>
      </c>
      <c r="L32" s="69">
        <v>0</v>
      </c>
      <c r="M32" s="69">
        <f>IF(M31=0,"0",M31/M15)</f>
        <v>0.25</v>
      </c>
      <c r="N32" s="69">
        <f>AVERAGE(B32:M32)</f>
        <v>0.23051948051948046</v>
      </c>
      <c r="O32" s="77"/>
      <c r="P32" s="77"/>
      <c r="Q32" s="77"/>
    </row>
    <row r="33" spans="1:17" ht="13.5" customHeight="1">
      <c r="A33" s="132" t="s">
        <v>31</v>
      </c>
      <c r="B33" s="69">
        <f t="shared" ref="B33:M33" si="6">100%-B32</f>
        <v>1</v>
      </c>
      <c r="C33" s="69">
        <f t="shared" si="6"/>
        <v>1</v>
      </c>
      <c r="D33" s="69">
        <f t="shared" si="6"/>
        <v>1</v>
      </c>
      <c r="E33" s="69">
        <f t="shared" si="6"/>
        <v>0</v>
      </c>
      <c r="F33" s="69">
        <f t="shared" si="6"/>
        <v>0.7142857142857143</v>
      </c>
      <c r="G33" s="69">
        <f t="shared" si="6"/>
        <v>1</v>
      </c>
      <c r="H33" s="69">
        <f t="shared" si="6"/>
        <v>0.66666666666666674</v>
      </c>
      <c r="I33" s="69">
        <f t="shared" si="6"/>
        <v>1</v>
      </c>
      <c r="J33" s="69">
        <f t="shared" si="6"/>
        <v>0.5</v>
      </c>
      <c r="K33" s="69">
        <f t="shared" si="6"/>
        <v>0.83333333333333337</v>
      </c>
      <c r="L33" s="69">
        <f t="shared" si="6"/>
        <v>1</v>
      </c>
      <c r="M33" s="69">
        <f t="shared" si="6"/>
        <v>0.75</v>
      </c>
      <c r="N33" s="69">
        <f>AVERAGE(B33:M33)</f>
        <v>0.78869047619047628</v>
      </c>
      <c r="O33" s="77"/>
      <c r="P33" s="77"/>
      <c r="Q33" s="77"/>
    </row>
    <row r="34" spans="1:17" ht="16.5" customHeight="1">
      <c r="A34" s="29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77"/>
      <c r="P34" s="77"/>
      <c r="Q34" s="77"/>
    </row>
    <row r="35" spans="1:17" s="40" customFormat="1" ht="11.25" customHeight="1">
      <c r="A35" s="37" t="s">
        <v>39</v>
      </c>
      <c r="B35" s="38" t="s">
        <v>0</v>
      </c>
      <c r="C35" s="38" t="s">
        <v>1</v>
      </c>
      <c r="D35" s="38" t="s">
        <v>2</v>
      </c>
      <c r="E35" s="38" t="s">
        <v>3</v>
      </c>
      <c r="F35" s="38" t="s">
        <v>4</v>
      </c>
      <c r="G35" s="38" t="s">
        <v>5</v>
      </c>
      <c r="H35" s="38" t="s">
        <v>6</v>
      </c>
      <c r="I35" s="38" t="s">
        <v>7</v>
      </c>
      <c r="J35" s="38" t="s">
        <v>8</v>
      </c>
      <c r="K35" s="38" t="s">
        <v>9</v>
      </c>
      <c r="L35" s="38" t="s">
        <v>10</v>
      </c>
      <c r="M35" s="38" t="s">
        <v>11</v>
      </c>
      <c r="N35" s="39" t="s">
        <v>49</v>
      </c>
      <c r="O35" s="76"/>
      <c r="P35" s="76"/>
      <c r="Q35" s="76"/>
    </row>
    <row r="36" spans="1:17" s="40" customFormat="1" ht="11.25" customHeight="1">
      <c r="A36" s="134">
        <v>2021</v>
      </c>
      <c r="B36" s="135">
        <f t="shared" ref="B36:M36" si="7">B25</f>
        <v>12</v>
      </c>
      <c r="C36" s="135">
        <f t="shared" si="7"/>
        <v>6</v>
      </c>
      <c r="D36" s="135">
        <f t="shared" si="7"/>
        <v>7</v>
      </c>
      <c r="E36" s="135">
        <f t="shared" si="7"/>
        <v>17</v>
      </c>
      <c r="F36" s="135">
        <f t="shared" si="7"/>
        <v>22</v>
      </c>
      <c r="G36" s="135">
        <f t="shared" si="7"/>
        <v>6</v>
      </c>
      <c r="H36" s="135">
        <f t="shared" si="7"/>
        <v>5</v>
      </c>
      <c r="I36" s="135">
        <f t="shared" si="7"/>
        <v>5</v>
      </c>
      <c r="J36" s="135">
        <f t="shared" si="7"/>
        <v>2</v>
      </c>
      <c r="K36" s="135">
        <f t="shared" si="7"/>
        <v>15</v>
      </c>
      <c r="L36" s="135">
        <f t="shared" si="7"/>
        <v>1</v>
      </c>
      <c r="M36" s="135">
        <f t="shared" si="7"/>
        <v>5</v>
      </c>
      <c r="N36" s="135">
        <f>SUM(B36:M36)</f>
        <v>103</v>
      </c>
      <c r="O36" s="76"/>
      <c r="P36" s="76"/>
      <c r="Q36" s="76"/>
    </row>
    <row r="37" spans="1:17" ht="12.5" customHeight="1">
      <c r="A37" s="136">
        <v>2020</v>
      </c>
      <c r="B37" s="137">
        <v>4</v>
      </c>
      <c r="C37" s="137">
        <v>2</v>
      </c>
      <c r="D37" s="137">
        <v>5</v>
      </c>
      <c r="E37" s="137">
        <v>11</v>
      </c>
      <c r="F37" s="137">
        <v>3</v>
      </c>
      <c r="G37" s="137">
        <v>4</v>
      </c>
      <c r="H37" s="137">
        <v>4</v>
      </c>
      <c r="I37" s="137">
        <v>7</v>
      </c>
      <c r="J37" s="137">
        <v>16</v>
      </c>
      <c r="K37" s="137">
        <v>8</v>
      </c>
      <c r="L37" s="137">
        <v>8</v>
      </c>
      <c r="M37" s="137">
        <v>9</v>
      </c>
      <c r="N37" s="137">
        <f>SUM(B37:M37)</f>
        <v>81</v>
      </c>
      <c r="O37" s="77"/>
      <c r="P37" s="77"/>
      <c r="Q37" s="77"/>
    </row>
    <row r="38" spans="1:17" ht="32.25" customHeight="1">
      <c r="A38" s="29"/>
      <c r="B38" s="140" t="s">
        <v>69</v>
      </c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5"/>
      <c r="N38" s="5"/>
      <c r="O38" s="77"/>
      <c r="P38" s="77"/>
      <c r="Q38" s="77"/>
    </row>
    <row r="39" spans="1:17" ht="33.75" customHeight="1">
      <c r="A39" s="29"/>
      <c r="B39" s="5"/>
      <c r="C39" s="5"/>
      <c r="D39" s="5"/>
      <c r="E39" s="5"/>
      <c r="F39" s="5"/>
      <c r="H39" s="5"/>
      <c r="I39" s="5"/>
      <c r="J39" s="5"/>
      <c r="K39" s="5"/>
      <c r="L39" s="5"/>
      <c r="M39" s="5"/>
      <c r="N39" s="5"/>
      <c r="O39" s="77"/>
      <c r="P39" s="77"/>
      <c r="Q39" s="77"/>
    </row>
    <row r="40" spans="1:17">
      <c r="A40" s="29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77"/>
      <c r="P40" s="77"/>
      <c r="Q40" s="77"/>
    </row>
    <row r="41" spans="1:17">
      <c r="A41" s="2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77"/>
      <c r="P41" s="77"/>
      <c r="Q41" s="77"/>
    </row>
    <row r="42" spans="1:17">
      <c r="A42" s="29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77"/>
      <c r="P42" s="77"/>
      <c r="Q42" s="77"/>
    </row>
    <row r="43" spans="1:17">
      <c r="A43" s="2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77"/>
      <c r="P43" s="77"/>
      <c r="Q43" s="77"/>
    </row>
    <row r="44" spans="1:17">
      <c r="A44" s="29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77"/>
      <c r="P44" s="77"/>
      <c r="Q44" s="77"/>
    </row>
    <row r="45" spans="1:17">
      <c r="A45" s="29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77"/>
      <c r="P45" s="77"/>
      <c r="Q45" s="77"/>
    </row>
    <row r="46" spans="1:17">
      <c r="A46" s="29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77"/>
      <c r="P46" s="77"/>
      <c r="Q46" s="77"/>
    </row>
    <row r="47" spans="1:17">
      <c r="A47" s="29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17">
      <c r="A48" s="29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>
      <c r="A49" s="2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1" spans="1:1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</sheetData>
  <mergeCells count="1">
    <mergeCell ref="B38:L38"/>
  </mergeCells>
  <phoneticPr fontId="3" type="noConversion"/>
  <printOptions horizontalCentered="1" verticalCentered="1"/>
  <pageMargins left="0.25" right="0.25" top="0.47169811320754718" bottom="0.75" header="9.8270440251572323E-3" footer="0.3"/>
  <pageSetup fitToHeight="0" orientation="landscape" copies="5" r:id="rId1"/>
  <headerFooter>
    <oddHeader>&amp;L&amp;16                                                           Hidden Valley Fire District 2021</oddHeader>
  </headerFooter>
  <rowBreaks count="1" manualBreakCount="1">
    <brk id="39" max="14" man="1"/>
  </rowBreaks>
  <ignoredErrors>
    <ignoredError sqref="C22 I28:I29 L2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8"/>
  <sheetViews>
    <sheetView zoomScale="90" zoomScaleNormal="90" workbookViewId="0">
      <selection activeCell="B29" sqref="B29"/>
    </sheetView>
  </sheetViews>
  <sheetFormatPr baseColWidth="10" defaultColWidth="8.83203125" defaultRowHeight="14"/>
  <cols>
    <col min="1" max="1" width="41.33203125" customWidth="1"/>
    <col min="2" max="2" width="20.5" style="7" customWidth="1"/>
    <col min="3" max="3" width="40.83203125" style="6" customWidth="1"/>
    <col min="4" max="4" width="30.5" style="44" customWidth="1"/>
    <col min="5" max="5" width="31.1640625" customWidth="1"/>
  </cols>
  <sheetData>
    <row r="1" spans="1:7" ht="27" customHeight="1">
      <c r="A1" s="138" t="s">
        <v>56</v>
      </c>
      <c r="B1" s="141" t="s">
        <v>64</v>
      </c>
      <c r="C1" s="141"/>
      <c r="D1" s="81"/>
    </row>
    <row r="2" spans="1:7" s="13" customFormat="1" ht="16">
      <c r="A2" s="85" t="s">
        <v>32</v>
      </c>
      <c r="B2" s="86" t="s">
        <v>38</v>
      </c>
      <c r="C2" s="86" t="s">
        <v>40</v>
      </c>
      <c r="D2" s="85" t="s">
        <v>34</v>
      </c>
    </row>
    <row r="3" spans="1:7" s="13" customFormat="1" ht="16">
      <c r="A3" s="85"/>
      <c r="B3" s="86"/>
      <c r="C3" s="86"/>
      <c r="D3" s="85"/>
    </row>
    <row r="4" spans="1:7" s="13" customFormat="1" ht="16">
      <c r="A4" s="95" t="s">
        <v>35</v>
      </c>
      <c r="B4" s="96"/>
      <c r="C4" s="96"/>
      <c r="D4" s="96"/>
    </row>
    <row r="5" spans="1:7" s="13" customFormat="1" ht="16">
      <c r="A5" s="95"/>
      <c r="B5" s="96"/>
      <c r="C5" s="96"/>
      <c r="D5" s="96"/>
    </row>
    <row r="6" spans="1:7" ht="15" customHeight="1">
      <c r="A6" s="120">
        <v>44450</v>
      </c>
      <c r="B6" s="119">
        <v>0.43472222222222223</v>
      </c>
      <c r="C6" s="117" t="s">
        <v>43</v>
      </c>
      <c r="D6" s="117" t="s">
        <v>51</v>
      </c>
    </row>
    <row r="7" spans="1:7" ht="17">
      <c r="A7" s="120">
        <v>44465</v>
      </c>
      <c r="B7" s="119">
        <v>0.34166666666666662</v>
      </c>
      <c r="C7" s="117" t="s">
        <v>43</v>
      </c>
      <c r="D7" s="117" t="s">
        <v>47</v>
      </c>
      <c r="G7" s="49"/>
    </row>
    <row r="8" spans="1:7" ht="16">
      <c r="A8" s="91"/>
      <c r="B8" s="88"/>
      <c r="C8" s="113"/>
      <c r="D8" s="91"/>
    </row>
    <row r="9" spans="1:7" ht="15" customHeight="1">
      <c r="A9" s="91"/>
      <c r="B9" s="88"/>
      <c r="C9" s="113"/>
      <c r="D9" s="91"/>
    </row>
    <row r="10" spans="1:7" ht="16">
      <c r="A10" s="108" t="s">
        <v>36</v>
      </c>
      <c r="B10" s="91"/>
      <c r="C10" s="115"/>
      <c r="D10" s="96"/>
    </row>
    <row r="11" spans="1:7" ht="16">
      <c r="A11" s="108"/>
      <c r="B11" s="91"/>
      <c r="C11" s="115"/>
      <c r="D11" s="96"/>
    </row>
    <row r="12" spans="1:7" ht="17">
      <c r="A12" s="120">
        <v>44445</v>
      </c>
      <c r="B12" s="119">
        <v>0.89166666666666661</v>
      </c>
      <c r="C12" s="117" t="s">
        <v>41</v>
      </c>
      <c r="D12" s="117" t="s">
        <v>86</v>
      </c>
    </row>
    <row r="13" spans="1:7" ht="17">
      <c r="A13" s="120">
        <v>44452</v>
      </c>
      <c r="B13" s="119">
        <v>0.47152777777777777</v>
      </c>
      <c r="C13" s="117" t="s">
        <v>41</v>
      </c>
      <c r="D13" s="117" t="s">
        <v>86</v>
      </c>
    </row>
    <row r="14" spans="1:7" ht="17">
      <c r="A14" s="120">
        <v>44461</v>
      </c>
      <c r="B14" s="119">
        <v>0.32500000000000001</v>
      </c>
      <c r="C14" s="117" t="s">
        <v>41</v>
      </c>
      <c r="D14" s="117" t="s">
        <v>54</v>
      </c>
    </row>
    <row r="15" spans="1:7" ht="13">
      <c r="B15"/>
      <c r="C15"/>
      <c r="D15"/>
    </row>
    <row r="16" spans="1:7" ht="13">
      <c r="B16"/>
      <c r="C16"/>
      <c r="D16"/>
    </row>
    <row r="17" spans="2:4" ht="13">
      <c r="B17"/>
      <c r="C17"/>
      <c r="D17"/>
    </row>
    <row r="18" spans="2:4">
      <c r="B18"/>
    </row>
  </sheetData>
  <mergeCells count="1">
    <mergeCell ref="B1:C1"/>
  </mergeCells>
  <phoneticPr fontId="3" type="noConversion"/>
  <pageMargins left="0.75" right="0.75" top="1" bottom="1" header="0.5" footer="0.5"/>
  <pageSetup scale="7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1"/>
  <sheetViews>
    <sheetView zoomScale="90" zoomScaleNormal="90" workbookViewId="0">
      <selection activeCell="B18" sqref="B18"/>
    </sheetView>
  </sheetViews>
  <sheetFormatPr baseColWidth="10" defaultColWidth="8.83203125" defaultRowHeight="14"/>
  <cols>
    <col min="1" max="1" width="43" customWidth="1"/>
    <col min="2" max="2" width="21.5" style="7" customWidth="1"/>
    <col min="3" max="3" width="47.5" customWidth="1"/>
    <col min="4" max="4" width="34.1640625" style="44" customWidth="1"/>
  </cols>
  <sheetData>
    <row r="1" spans="1:6" ht="27" customHeight="1">
      <c r="A1" s="138" t="s">
        <v>56</v>
      </c>
      <c r="B1" s="141" t="s">
        <v>65</v>
      </c>
      <c r="C1" s="141"/>
      <c r="D1" s="81"/>
    </row>
    <row r="2" spans="1:6" s="13" customFormat="1" ht="16">
      <c r="A2" s="93" t="s">
        <v>32</v>
      </c>
      <c r="B2" s="94" t="s">
        <v>37</v>
      </c>
      <c r="C2" s="94" t="s">
        <v>40</v>
      </c>
      <c r="D2" s="93" t="s">
        <v>34</v>
      </c>
      <c r="E2" s="55"/>
      <c r="F2" s="55"/>
    </row>
    <row r="3" spans="1:6" s="13" customFormat="1" ht="16">
      <c r="A3" s="93"/>
      <c r="B3" s="94"/>
      <c r="C3" s="94"/>
      <c r="D3" s="93"/>
      <c r="E3" s="55"/>
      <c r="F3" s="55"/>
    </row>
    <row r="4" spans="1:6" s="13" customFormat="1" ht="16">
      <c r="A4" s="95" t="s">
        <v>35</v>
      </c>
      <c r="B4" s="96"/>
      <c r="C4" s="96"/>
      <c r="D4" s="96"/>
    </row>
    <row r="5" spans="1:6" s="13" customFormat="1" ht="16">
      <c r="A5" s="95"/>
      <c r="B5" s="96"/>
      <c r="C5" s="96"/>
      <c r="D5" s="96"/>
    </row>
    <row r="6" spans="1:6" s="45" customFormat="1" ht="16">
      <c r="A6" s="82">
        <v>44470</v>
      </c>
      <c r="B6" s="111">
        <v>0.30833333333333335</v>
      </c>
      <c r="C6" s="83" t="s">
        <v>43</v>
      </c>
      <c r="D6" s="83" t="s">
        <v>46</v>
      </c>
      <c r="E6" s="13"/>
      <c r="F6" s="13"/>
    </row>
    <row r="7" spans="1:6" s="45" customFormat="1" ht="16">
      <c r="A7" s="82">
        <v>44489</v>
      </c>
      <c r="B7" s="111">
        <v>0.3</v>
      </c>
      <c r="C7" s="83" t="s">
        <v>44</v>
      </c>
      <c r="D7" s="83" t="s">
        <v>99</v>
      </c>
      <c r="E7" s="13"/>
      <c r="F7" s="13"/>
    </row>
    <row r="8" spans="1:6" s="45" customFormat="1" ht="16">
      <c r="A8" s="82">
        <v>44490</v>
      </c>
      <c r="B8" s="111">
        <v>0.36944444444444446</v>
      </c>
      <c r="C8" s="83" t="s">
        <v>43</v>
      </c>
      <c r="D8" s="83" t="s">
        <v>47</v>
      </c>
      <c r="E8" s="7"/>
      <c r="F8"/>
    </row>
    <row r="9" spans="1:6" s="45" customFormat="1" ht="16">
      <c r="A9" s="82">
        <v>44492</v>
      </c>
      <c r="B9" s="111">
        <v>0.42222222222222222</v>
      </c>
      <c r="C9" s="83" t="s">
        <v>43</v>
      </c>
      <c r="D9" s="83" t="s">
        <v>45</v>
      </c>
      <c r="E9" s="7"/>
      <c r="F9"/>
    </row>
    <row r="10" spans="1:6" s="45" customFormat="1" ht="16">
      <c r="A10" s="82">
        <v>44493</v>
      </c>
      <c r="B10" s="111">
        <v>0.34166666666666662</v>
      </c>
      <c r="C10" s="83" t="s">
        <v>43</v>
      </c>
      <c r="D10" s="83" t="s">
        <v>42</v>
      </c>
      <c r="E10" s="7"/>
      <c r="F10"/>
    </row>
    <row r="11" spans="1:6" s="45" customFormat="1" ht="16">
      <c r="A11" s="82">
        <v>44498</v>
      </c>
      <c r="B11" s="111">
        <v>0.23958333333333334</v>
      </c>
      <c r="C11" s="83" t="s">
        <v>43</v>
      </c>
      <c r="D11" s="83" t="s">
        <v>100</v>
      </c>
      <c r="E11" s="7"/>
      <c r="F11"/>
    </row>
    <row r="12" spans="1:6" ht="16">
      <c r="A12" s="121"/>
      <c r="B12" s="122"/>
      <c r="C12" s="96"/>
      <c r="D12" s="96"/>
      <c r="E12" s="7"/>
    </row>
    <row r="13" spans="1:6" ht="16">
      <c r="A13" s="121"/>
      <c r="B13" s="122"/>
      <c r="C13" s="96"/>
      <c r="D13" s="96"/>
      <c r="E13" s="7"/>
    </row>
    <row r="14" spans="1:6" ht="16">
      <c r="A14" s="108" t="s">
        <v>36</v>
      </c>
      <c r="B14" s="98"/>
      <c r="C14" s="96"/>
      <c r="D14" s="96"/>
      <c r="E14" s="7"/>
    </row>
    <row r="15" spans="1:6" ht="16">
      <c r="A15" s="108"/>
      <c r="B15" s="98"/>
      <c r="C15" s="96"/>
      <c r="D15" s="96"/>
      <c r="E15" s="7"/>
    </row>
    <row r="16" spans="1:6" ht="16">
      <c r="A16" s="123" t="s">
        <v>101</v>
      </c>
      <c r="B16" s="123" t="s">
        <v>104</v>
      </c>
      <c r="C16" s="123" t="s">
        <v>41</v>
      </c>
      <c r="D16" s="123" t="s">
        <v>42</v>
      </c>
      <c r="E16" s="7"/>
    </row>
    <row r="17" spans="1:5" ht="16">
      <c r="A17" s="123" t="s">
        <v>102</v>
      </c>
      <c r="B17" s="123" t="s">
        <v>105</v>
      </c>
      <c r="C17" s="123" t="s">
        <v>41</v>
      </c>
      <c r="D17" s="123" t="s">
        <v>86</v>
      </c>
      <c r="E17" s="7"/>
    </row>
    <row r="18" spans="1:5" ht="16">
      <c r="A18" s="123" t="s">
        <v>103</v>
      </c>
      <c r="B18" s="123" t="s">
        <v>106</v>
      </c>
      <c r="C18" s="123" t="s">
        <v>41</v>
      </c>
      <c r="D18" s="123" t="s">
        <v>82</v>
      </c>
      <c r="E18" s="7"/>
    </row>
    <row r="19" spans="1:5" ht="16">
      <c r="A19" s="123" t="s">
        <v>107</v>
      </c>
      <c r="B19" s="123" t="s">
        <v>108</v>
      </c>
      <c r="C19" s="123" t="s">
        <v>41</v>
      </c>
      <c r="D19" s="123" t="s">
        <v>86</v>
      </c>
    </row>
    <row r="20" spans="1:5" ht="16">
      <c r="A20" s="123" t="s">
        <v>109</v>
      </c>
      <c r="B20" s="123" t="s">
        <v>110</v>
      </c>
      <c r="C20" s="123" t="s">
        <v>41</v>
      </c>
      <c r="D20" s="123" t="s">
        <v>83</v>
      </c>
    </row>
    <row r="21" spans="1:5" ht="16">
      <c r="A21" s="123" t="s">
        <v>111</v>
      </c>
      <c r="B21" s="123" t="s">
        <v>112</v>
      </c>
      <c r="C21" s="123" t="s">
        <v>41</v>
      </c>
      <c r="D21" s="123" t="s">
        <v>86</v>
      </c>
    </row>
    <row r="22" spans="1:5" ht="16">
      <c r="A22" s="123" t="s">
        <v>111</v>
      </c>
      <c r="B22" s="123" t="s">
        <v>113</v>
      </c>
      <c r="C22" s="123" t="s">
        <v>41</v>
      </c>
      <c r="D22" s="123" t="s">
        <v>47</v>
      </c>
    </row>
    <row r="23" spans="1:5" ht="16">
      <c r="A23" s="123" t="s">
        <v>114</v>
      </c>
      <c r="B23" s="123" t="s">
        <v>115</v>
      </c>
      <c r="C23" s="123" t="s">
        <v>41</v>
      </c>
      <c r="D23" s="123" t="s">
        <v>86</v>
      </c>
    </row>
    <row r="24" spans="1:5" ht="16">
      <c r="A24" s="123" t="s">
        <v>116</v>
      </c>
      <c r="B24" s="123" t="s">
        <v>117</v>
      </c>
      <c r="C24" s="123" t="s">
        <v>41</v>
      </c>
      <c r="D24" s="123" t="s">
        <v>86</v>
      </c>
    </row>
    <row r="25" spans="1:5" ht="13">
      <c r="A25" s="124"/>
      <c r="B25" s="125"/>
      <c r="C25" s="124"/>
      <c r="D25" s="124"/>
    </row>
    <row r="26" spans="1:5" ht="13">
      <c r="A26" s="124"/>
      <c r="B26" s="125"/>
      <c r="C26" s="124"/>
      <c r="D26" s="124"/>
    </row>
    <row r="27" spans="1:5" ht="13">
      <c r="D27"/>
    </row>
    <row r="28" spans="1:5" ht="13">
      <c r="D28"/>
    </row>
    <row r="29" spans="1:5" ht="13">
      <c r="D29"/>
    </row>
    <row r="30" spans="1:5" ht="13">
      <c r="D30"/>
    </row>
    <row r="31" spans="1:5" ht="13">
      <c r="D31"/>
    </row>
    <row r="32" spans="1:5" ht="13">
      <c r="D32"/>
    </row>
    <row r="33" spans="4:4" ht="13">
      <c r="D33"/>
    </row>
    <row r="34" spans="4:4" ht="13">
      <c r="D34"/>
    </row>
    <row r="35" spans="4:4" ht="13">
      <c r="D35"/>
    </row>
    <row r="36" spans="4:4" ht="13">
      <c r="D36" s="45"/>
    </row>
    <row r="37" spans="4:4" ht="13">
      <c r="D37" s="45"/>
    </row>
    <row r="38" spans="4:4" ht="13">
      <c r="D38" s="45"/>
    </row>
    <row r="39" spans="4:4" ht="13">
      <c r="D39" s="45"/>
    </row>
    <row r="40" spans="4:4" ht="13">
      <c r="D40" s="45"/>
    </row>
    <row r="41" spans="4:4" ht="13">
      <c r="D41" s="45"/>
    </row>
  </sheetData>
  <mergeCells count="1">
    <mergeCell ref="B1:C1"/>
  </mergeCells>
  <phoneticPr fontId="3" type="noConversion"/>
  <pageMargins left="0.75" right="0.75" top="1" bottom="1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2"/>
  <sheetViews>
    <sheetView zoomScale="90" zoomScaleNormal="90" workbookViewId="0">
      <selection activeCell="B11" sqref="B11"/>
    </sheetView>
  </sheetViews>
  <sheetFormatPr baseColWidth="10" defaultColWidth="8.83203125" defaultRowHeight="13"/>
  <cols>
    <col min="1" max="1" width="38" customWidth="1"/>
    <col min="2" max="2" width="16.5" style="7" customWidth="1"/>
    <col min="3" max="3" width="39.5" customWidth="1"/>
    <col min="4" max="4" width="32.1640625" customWidth="1"/>
  </cols>
  <sheetData>
    <row r="1" spans="1:6" ht="27" customHeight="1">
      <c r="A1" s="138" t="s">
        <v>56</v>
      </c>
      <c r="B1" s="141" t="s">
        <v>66</v>
      </c>
      <c r="C1" s="141"/>
      <c r="D1" s="81"/>
    </row>
    <row r="2" spans="1:6" s="13" customFormat="1" ht="16">
      <c r="A2" s="85" t="s">
        <v>32</v>
      </c>
      <c r="B2" s="86" t="s">
        <v>37</v>
      </c>
      <c r="C2" s="86" t="s">
        <v>40</v>
      </c>
      <c r="D2" s="85" t="s">
        <v>34</v>
      </c>
    </row>
    <row r="3" spans="1:6" s="13" customFormat="1" ht="16">
      <c r="A3" s="85"/>
      <c r="B3" s="86"/>
      <c r="C3" s="86"/>
      <c r="D3" s="85"/>
    </row>
    <row r="4" spans="1:6" s="13" customFormat="1" ht="16">
      <c r="A4" s="95" t="s">
        <v>35</v>
      </c>
      <c r="B4" s="96"/>
      <c r="C4" s="96"/>
      <c r="D4" s="96"/>
    </row>
    <row r="5" spans="1:6" s="13" customFormat="1" ht="16">
      <c r="A5" s="95"/>
      <c r="B5" s="96"/>
      <c r="C5" s="96"/>
      <c r="D5" s="96"/>
    </row>
    <row r="6" spans="1:6" ht="16">
      <c r="A6" s="82" t="s">
        <v>93</v>
      </c>
      <c r="B6" s="83"/>
      <c r="C6" s="83"/>
      <c r="D6" s="83"/>
      <c r="F6" s="13"/>
    </row>
    <row r="7" spans="1:6" ht="16">
      <c r="A7" s="91" t="s">
        <v>48</v>
      </c>
      <c r="B7" s="88"/>
      <c r="C7" s="91"/>
      <c r="D7" s="91"/>
    </row>
    <row r="8" spans="1:6" ht="16">
      <c r="A8" s="91"/>
      <c r="B8" s="88"/>
      <c r="C8" s="91"/>
      <c r="D8" s="91"/>
    </row>
    <row r="9" spans="1:6" ht="16">
      <c r="A9" s="108" t="s">
        <v>36</v>
      </c>
      <c r="B9" s="115"/>
      <c r="C9" s="115"/>
      <c r="D9" s="96"/>
    </row>
    <row r="10" spans="1:6" ht="16">
      <c r="A10" s="108"/>
      <c r="B10" s="115"/>
      <c r="C10" s="115"/>
      <c r="D10" s="96"/>
    </row>
    <row r="11" spans="1:6" ht="16">
      <c r="A11" s="82">
        <v>44523</v>
      </c>
      <c r="B11" s="111">
        <v>0.4861111111111111</v>
      </c>
      <c r="C11" s="83" t="s">
        <v>41</v>
      </c>
      <c r="D11" s="83" t="s">
        <v>86</v>
      </c>
    </row>
    <row r="12" spans="1:6" ht="16">
      <c r="A12" s="121"/>
      <c r="B12" s="122"/>
      <c r="C12" s="96"/>
      <c r="D12" s="96"/>
    </row>
  </sheetData>
  <mergeCells count="1">
    <mergeCell ref="B1:C1"/>
  </mergeCells>
  <phoneticPr fontId="3" type="noConversion"/>
  <pageMargins left="0.75" right="0.75" top="1" bottom="1" header="0.5" footer="0.5"/>
  <pageSetup scale="7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1"/>
  <sheetViews>
    <sheetView zoomScale="90" zoomScaleNormal="90" workbookViewId="0">
      <selection activeCell="B9" sqref="B9"/>
    </sheetView>
  </sheetViews>
  <sheetFormatPr baseColWidth="10" defaultColWidth="9" defaultRowHeight="13"/>
  <cols>
    <col min="1" max="1" width="40.1640625" customWidth="1"/>
    <col min="2" max="2" width="19.33203125" customWidth="1"/>
    <col min="3" max="3" width="44.33203125" customWidth="1"/>
    <col min="4" max="4" width="34" customWidth="1"/>
  </cols>
  <sheetData>
    <row r="1" spans="1:4" ht="27" customHeight="1">
      <c r="A1" s="138" t="s">
        <v>56</v>
      </c>
      <c r="B1" s="141" t="s">
        <v>67</v>
      </c>
      <c r="C1" s="141"/>
      <c r="D1" s="81"/>
    </row>
    <row r="2" spans="1:4" s="13" customFormat="1" ht="16">
      <c r="A2" s="93" t="s">
        <v>32</v>
      </c>
      <c r="B2" s="94" t="s">
        <v>37</v>
      </c>
      <c r="C2" s="94" t="s">
        <v>40</v>
      </c>
      <c r="D2" s="93" t="s">
        <v>34</v>
      </c>
    </row>
    <row r="3" spans="1:4" s="13" customFormat="1" ht="16">
      <c r="A3" s="93"/>
      <c r="B3" s="94"/>
      <c r="C3" s="94"/>
      <c r="D3" s="93"/>
    </row>
    <row r="4" spans="1:4" s="13" customFormat="1" ht="16">
      <c r="A4" s="95" t="s">
        <v>35</v>
      </c>
      <c r="B4" s="96"/>
      <c r="C4" s="96"/>
      <c r="D4" s="96"/>
    </row>
    <row r="5" spans="1:4" s="13" customFormat="1" ht="16">
      <c r="A5" s="95"/>
      <c r="B5" s="96"/>
      <c r="C5" s="96"/>
      <c r="D5" s="96"/>
    </row>
    <row r="6" spans="1:4" ht="16">
      <c r="A6" s="82">
        <v>44533</v>
      </c>
      <c r="B6" s="111">
        <v>0.46319444444444446</v>
      </c>
      <c r="C6" s="83" t="s">
        <v>43</v>
      </c>
      <c r="D6" s="83" t="s">
        <v>42</v>
      </c>
    </row>
    <row r="7" spans="1:4" ht="16">
      <c r="A7" s="82">
        <v>44546</v>
      </c>
      <c r="B7" s="111">
        <v>0.31111111111111112</v>
      </c>
      <c r="C7" s="83" t="s">
        <v>44</v>
      </c>
      <c r="D7" s="83" t="s">
        <v>100</v>
      </c>
    </row>
    <row r="8" spans="1:4" ht="16">
      <c r="A8" s="82">
        <v>44547</v>
      </c>
      <c r="B8" s="111">
        <v>0.35555555555555557</v>
      </c>
      <c r="C8" s="83" t="s">
        <v>44</v>
      </c>
      <c r="D8" s="83" t="s">
        <v>100</v>
      </c>
    </row>
    <row r="9" spans="1:4" ht="16">
      <c r="A9" s="82">
        <v>44557</v>
      </c>
      <c r="B9" s="111">
        <v>0.33680555555555558</v>
      </c>
      <c r="C9" s="83" t="s">
        <v>44</v>
      </c>
      <c r="D9" s="83" t="s">
        <v>42</v>
      </c>
    </row>
    <row r="10" spans="1:4" ht="16">
      <c r="A10" s="91"/>
      <c r="B10" s="88"/>
      <c r="C10" s="91"/>
      <c r="D10" s="91"/>
    </row>
    <row r="11" spans="1:4" ht="16">
      <c r="A11" s="91"/>
      <c r="B11" s="88"/>
      <c r="C11" s="91"/>
      <c r="D11" s="91"/>
    </row>
    <row r="12" spans="1:4" ht="16">
      <c r="A12" s="91"/>
      <c r="B12" s="88"/>
      <c r="C12" s="91"/>
      <c r="D12" s="91"/>
    </row>
    <row r="13" spans="1:4" ht="16">
      <c r="A13" s="108" t="s">
        <v>36</v>
      </c>
      <c r="B13" s="88"/>
      <c r="C13" s="91"/>
      <c r="D13" s="91"/>
    </row>
    <row r="14" spans="1:4" ht="16">
      <c r="A14" s="108"/>
      <c r="B14" s="88"/>
      <c r="C14" s="91"/>
      <c r="D14" s="91"/>
    </row>
    <row r="15" spans="1:4" ht="16">
      <c r="A15" s="82">
        <v>44555</v>
      </c>
      <c r="B15" s="111">
        <v>0.33958333333333335</v>
      </c>
      <c r="C15" s="83" t="s">
        <v>41</v>
      </c>
      <c r="D15" s="83" t="s">
        <v>84</v>
      </c>
    </row>
    <row r="16" spans="1:4" ht="16">
      <c r="A16" s="91"/>
      <c r="B16" s="91"/>
      <c r="C16" s="91"/>
      <c r="D16" s="91"/>
    </row>
    <row r="17" spans="1:10" ht="16">
      <c r="A17" s="91"/>
      <c r="B17" s="91"/>
      <c r="C17" s="91"/>
      <c r="D17" s="91"/>
    </row>
    <row r="18" spans="1:10" ht="16">
      <c r="A18" s="91"/>
      <c r="B18" s="91"/>
      <c r="C18" s="91"/>
      <c r="D18" s="91"/>
    </row>
    <row r="19" spans="1:10" ht="16">
      <c r="A19" s="91"/>
      <c r="B19" s="91"/>
      <c r="C19" s="91"/>
      <c r="D19" s="91"/>
    </row>
    <row r="20" spans="1:10" ht="16">
      <c r="A20" s="91"/>
      <c r="B20" s="91"/>
      <c r="C20" s="91"/>
      <c r="D20" s="91"/>
      <c r="J20" s="19" t="s">
        <v>48</v>
      </c>
    </row>
    <row r="21" spans="1:10" ht="16">
      <c r="A21" s="91"/>
      <c r="B21" s="91"/>
      <c r="C21" s="91"/>
      <c r="D21" s="91"/>
    </row>
  </sheetData>
  <mergeCells count="1">
    <mergeCell ref="B1:C1"/>
  </mergeCells>
  <phoneticPr fontId="3" type="noConversion"/>
  <pageMargins left="0.75" right="0.75" top="1" bottom="1" header="0.5" footer="0.5"/>
  <pageSetup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7"/>
  <sheetViews>
    <sheetView zoomScale="90" zoomScaleNormal="90" workbookViewId="0">
      <selection activeCell="B26" sqref="B26"/>
    </sheetView>
  </sheetViews>
  <sheetFormatPr baseColWidth="10" defaultColWidth="8.83203125" defaultRowHeight="14.25" customHeight="1"/>
  <cols>
    <col min="1" max="1" width="40" style="7" customWidth="1"/>
    <col min="2" max="2" width="19.33203125" style="7" customWidth="1"/>
    <col min="3" max="3" width="21.1640625" customWidth="1"/>
    <col min="4" max="4" width="41.33203125" customWidth="1"/>
  </cols>
  <sheetData>
    <row r="1" spans="1:5" ht="27" customHeight="1">
      <c r="A1" s="138" t="s">
        <v>56</v>
      </c>
      <c r="B1" s="141" t="s">
        <v>57</v>
      </c>
      <c r="C1" s="141"/>
      <c r="D1" s="81"/>
    </row>
    <row r="2" spans="1:5" s="13" customFormat="1" ht="14.25" customHeight="1">
      <c r="A2" s="93" t="s">
        <v>32</v>
      </c>
      <c r="B2" s="94" t="s">
        <v>37</v>
      </c>
      <c r="C2" s="94" t="s">
        <v>52</v>
      </c>
      <c r="D2" s="93" t="s">
        <v>34</v>
      </c>
      <c r="E2"/>
    </row>
    <row r="3" spans="1:5" s="13" customFormat="1" ht="14.25" customHeight="1">
      <c r="A3" s="93"/>
      <c r="B3" s="94"/>
      <c r="C3" s="94"/>
      <c r="D3" s="93"/>
      <c r="E3"/>
    </row>
    <row r="4" spans="1:5" s="13" customFormat="1" ht="14.25" customHeight="1">
      <c r="A4" s="95" t="s">
        <v>35</v>
      </c>
      <c r="B4" s="97"/>
      <c r="C4" s="96"/>
      <c r="D4" s="98"/>
      <c r="E4"/>
    </row>
    <row r="5" spans="1:5" s="13" customFormat="1" ht="14.25" customHeight="1">
      <c r="A5" s="95"/>
      <c r="B5" s="97"/>
      <c r="C5" s="96"/>
      <c r="D5" s="98"/>
      <c r="E5"/>
    </row>
    <row r="6" spans="1:5" s="13" customFormat="1" ht="14.25" customHeight="1">
      <c r="A6" s="99">
        <v>44198</v>
      </c>
      <c r="B6" s="100">
        <v>5.8101851851851856E-3</v>
      </c>
      <c r="C6" s="83" t="s">
        <v>44</v>
      </c>
      <c r="D6" s="83" t="s">
        <v>45</v>
      </c>
      <c r="E6"/>
    </row>
    <row r="7" spans="1:5" s="13" customFormat="1" ht="14.25" customHeight="1">
      <c r="A7" s="101">
        <v>44201</v>
      </c>
      <c r="B7" s="100">
        <v>2.8587962962962963E-3</v>
      </c>
      <c r="C7" s="83" t="s">
        <v>43</v>
      </c>
      <c r="D7" s="83" t="s">
        <v>53</v>
      </c>
      <c r="E7"/>
    </row>
    <row r="8" spans="1:5" s="13" customFormat="1" ht="14.25" customHeight="1">
      <c r="A8" s="101">
        <v>44204</v>
      </c>
      <c r="B8" s="100">
        <v>5.5671296296296302E-3</v>
      </c>
      <c r="C8" s="83" t="s">
        <v>44</v>
      </c>
      <c r="D8" s="83" t="s">
        <v>47</v>
      </c>
      <c r="E8"/>
    </row>
    <row r="9" spans="1:5" s="13" customFormat="1" ht="14.25" customHeight="1">
      <c r="A9" s="101">
        <v>44207</v>
      </c>
      <c r="B9" s="100">
        <v>4.0509259259259257E-3</v>
      </c>
      <c r="C9" s="83" t="s">
        <v>43</v>
      </c>
      <c r="D9" s="83" t="s">
        <v>46</v>
      </c>
      <c r="E9"/>
    </row>
    <row r="10" spans="1:5" s="13" customFormat="1" ht="14.25" customHeight="1">
      <c r="A10" s="101">
        <v>44212</v>
      </c>
      <c r="B10" s="100">
        <v>4.2708333333333339E-3</v>
      </c>
      <c r="C10" s="83" t="s">
        <v>44</v>
      </c>
      <c r="D10" s="83" t="s">
        <v>45</v>
      </c>
      <c r="E10"/>
    </row>
    <row r="11" spans="1:5" s="13" customFormat="1" ht="14.25" customHeight="1">
      <c r="A11" s="101">
        <v>44213</v>
      </c>
      <c r="B11" s="100">
        <v>3.8541666666666668E-3</v>
      </c>
      <c r="C11" s="83" t="s">
        <v>43</v>
      </c>
      <c r="D11" s="83" t="s">
        <v>51</v>
      </c>
      <c r="E11"/>
    </row>
    <row r="12" spans="1:5" s="13" customFormat="1" ht="14.25" customHeight="1">
      <c r="A12" s="93"/>
      <c r="B12" s="97"/>
      <c r="C12" s="96"/>
      <c r="D12" s="98"/>
      <c r="E12"/>
    </row>
    <row r="13" spans="1:5" s="13" customFormat="1" ht="14.25" customHeight="1">
      <c r="A13" s="93"/>
      <c r="B13" s="97"/>
      <c r="C13" s="96"/>
      <c r="D13" s="98"/>
      <c r="E13"/>
    </row>
    <row r="14" spans="1:5" s="13" customFormat="1" ht="14.25" customHeight="1">
      <c r="A14" s="102"/>
      <c r="B14" s="103"/>
      <c r="C14" s="93"/>
      <c r="D14" s="93"/>
      <c r="E14"/>
    </row>
    <row r="15" spans="1:5" s="13" customFormat="1" ht="14.25" customHeight="1">
      <c r="A15" s="95" t="s">
        <v>36</v>
      </c>
      <c r="B15" s="93"/>
      <c r="C15" s="93"/>
      <c r="D15" s="93"/>
      <c r="E15"/>
    </row>
    <row r="16" spans="1:5" s="13" customFormat="1" ht="14.25" customHeight="1">
      <c r="A16" s="95"/>
      <c r="B16" s="93"/>
      <c r="C16" s="93"/>
      <c r="D16" s="93"/>
      <c r="E16"/>
    </row>
    <row r="17" spans="1:5" s="13" customFormat="1" ht="14.25" customHeight="1">
      <c r="A17" s="99">
        <v>44197</v>
      </c>
      <c r="B17" s="100">
        <v>6.6666666666666671E-3</v>
      </c>
      <c r="C17" s="83" t="s">
        <v>41</v>
      </c>
      <c r="D17" s="83" t="s">
        <v>82</v>
      </c>
      <c r="E17"/>
    </row>
    <row r="18" spans="1:5" ht="14.25" customHeight="1">
      <c r="A18" s="99">
        <v>44198</v>
      </c>
      <c r="B18" s="104">
        <v>2.2337962962962967E-3</v>
      </c>
      <c r="C18" s="105" t="s">
        <v>41</v>
      </c>
      <c r="D18" s="105" t="s">
        <v>47</v>
      </c>
    </row>
    <row r="19" spans="1:5" ht="14.25" customHeight="1">
      <c r="A19" s="99">
        <v>44209</v>
      </c>
      <c r="B19" s="100">
        <v>4.4328703703703709E-3</v>
      </c>
      <c r="C19" s="83" t="s">
        <v>41</v>
      </c>
      <c r="D19" s="83" t="s">
        <v>83</v>
      </c>
    </row>
    <row r="20" spans="1:5" ht="14.25" customHeight="1">
      <c r="A20" s="99">
        <v>44218</v>
      </c>
      <c r="B20" s="100">
        <v>7.6388888888888886E-3</v>
      </c>
      <c r="C20" s="83" t="s">
        <v>41</v>
      </c>
      <c r="D20" s="83" t="s">
        <v>83</v>
      </c>
    </row>
    <row r="21" spans="1:5" ht="14.25" customHeight="1">
      <c r="A21" s="99">
        <v>44221</v>
      </c>
      <c r="B21" s="100">
        <v>6.1111111111111114E-3</v>
      </c>
      <c r="C21" s="83" t="s">
        <v>41</v>
      </c>
      <c r="D21" s="83" t="s">
        <v>84</v>
      </c>
    </row>
    <row r="22" spans="1:5" ht="14.25" customHeight="1">
      <c r="A22" s="99">
        <v>44221</v>
      </c>
      <c r="B22" s="100">
        <v>5.4745370370370373E-3</v>
      </c>
      <c r="C22" s="83" t="s">
        <v>41</v>
      </c>
      <c r="D22" s="83" t="s">
        <v>83</v>
      </c>
    </row>
    <row r="23" spans="1:5" ht="14.25" customHeight="1">
      <c r="A23" s="47"/>
    </row>
    <row r="24" spans="1:5" ht="14.25" customHeight="1">
      <c r="B24" s="48"/>
    </row>
    <row r="25" spans="1:5" ht="14.25" customHeight="1">
      <c r="B25" s="70"/>
    </row>
    <row r="27" spans="1:5" ht="14.25" customHeight="1">
      <c r="C27" s="19" t="s">
        <v>48</v>
      </c>
    </row>
    <row r="47" spans="4:4" ht="14.25" customHeight="1">
      <c r="D47" s="19" t="s">
        <v>48</v>
      </c>
    </row>
  </sheetData>
  <mergeCells count="1">
    <mergeCell ref="B1:C1"/>
  </mergeCells>
  <phoneticPr fontId="3" type="noConversion"/>
  <pageMargins left="0.75" right="0.75" top="1" bottom="1" header="0.5" footer="0.5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31"/>
  <sheetViews>
    <sheetView zoomScale="90" zoomScaleNormal="90" workbookViewId="0">
      <selection activeCell="B11" sqref="B11"/>
    </sheetView>
  </sheetViews>
  <sheetFormatPr baseColWidth="10" defaultColWidth="8.83203125" defaultRowHeight="13"/>
  <cols>
    <col min="1" max="1" width="37.5" style="7" customWidth="1"/>
    <col min="2" max="2" width="14.6640625" style="7" bestFit="1" customWidth="1"/>
    <col min="3" max="3" width="41.33203125" customWidth="1"/>
    <col min="4" max="4" width="31.5" customWidth="1"/>
  </cols>
  <sheetData>
    <row r="1" spans="1:4" ht="27" customHeight="1">
      <c r="A1" s="138" t="s">
        <v>56</v>
      </c>
      <c r="B1" s="141" t="s">
        <v>81</v>
      </c>
      <c r="C1" s="141"/>
      <c r="D1" s="81"/>
    </row>
    <row r="2" spans="1:4" s="13" customFormat="1" ht="16">
      <c r="A2" s="93" t="s">
        <v>32</v>
      </c>
      <c r="B2" s="94" t="s">
        <v>37</v>
      </c>
      <c r="C2" s="94" t="s">
        <v>40</v>
      </c>
      <c r="D2" s="93" t="s">
        <v>34</v>
      </c>
    </row>
    <row r="3" spans="1:4" s="13" customFormat="1" ht="16">
      <c r="A3" s="93"/>
      <c r="B3" s="94"/>
      <c r="C3" s="94"/>
      <c r="D3" s="93"/>
    </row>
    <row r="4" spans="1:4" s="13" customFormat="1" ht="16">
      <c r="A4" s="95" t="s">
        <v>35</v>
      </c>
      <c r="B4" s="97"/>
      <c r="C4" s="96"/>
      <c r="D4" s="98"/>
    </row>
    <row r="5" spans="1:4" s="13" customFormat="1" ht="16">
      <c r="A5" s="95"/>
      <c r="B5" s="97"/>
      <c r="C5" s="96"/>
      <c r="D5" s="98"/>
    </row>
    <row r="6" spans="1:4" s="13" customFormat="1" ht="13.5" customHeight="1">
      <c r="A6" s="99">
        <v>44232</v>
      </c>
      <c r="B6" s="100">
        <v>5.6828703703703702E-3</v>
      </c>
      <c r="C6" s="83" t="s">
        <v>44</v>
      </c>
      <c r="D6" s="83" t="s">
        <v>47</v>
      </c>
    </row>
    <row r="7" spans="1:4" s="13" customFormat="1" ht="13.5" customHeight="1">
      <c r="A7" s="106"/>
      <c r="B7" s="107"/>
      <c r="C7" s="107"/>
      <c r="D7" s="107"/>
    </row>
    <row r="8" spans="1:4" s="13" customFormat="1" ht="13.5" customHeight="1">
      <c r="A8" s="106"/>
      <c r="B8" s="107"/>
      <c r="C8" s="107"/>
      <c r="D8" s="107"/>
    </row>
    <row r="9" spans="1:4" s="13" customFormat="1" ht="16">
      <c r="A9" s="108" t="s">
        <v>36</v>
      </c>
      <c r="B9" s="93"/>
      <c r="C9" s="93"/>
      <c r="D9" s="93"/>
    </row>
    <row r="10" spans="1:4" s="13" customFormat="1" ht="16">
      <c r="A10" s="108"/>
      <c r="B10" s="93"/>
      <c r="C10" s="93"/>
      <c r="D10" s="93"/>
    </row>
    <row r="11" spans="1:4" ht="16">
      <c r="A11" s="99">
        <v>44234</v>
      </c>
      <c r="B11" s="100">
        <v>9.1550925925925931E-3</v>
      </c>
      <c r="C11" s="83" t="s">
        <v>41</v>
      </c>
      <c r="D11" s="83" t="s">
        <v>82</v>
      </c>
    </row>
    <row r="12" spans="1:4" ht="16">
      <c r="A12" s="99">
        <v>44241</v>
      </c>
      <c r="B12" s="100">
        <v>4.6874999999999998E-3</v>
      </c>
      <c r="C12" s="83" t="s">
        <v>41</v>
      </c>
      <c r="D12" s="83" t="s">
        <v>83</v>
      </c>
    </row>
    <row r="13" spans="1:4" s="13" customFormat="1" ht="16">
      <c r="A13" s="82">
        <v>44242</v>
      </c>
      <c r="B13" s="100">
        <v>6.0416666666666665E-3</v>
      </c>
      <c r="C13" s="83" t="s">
        <v>41</v>
      </c>
      <c r="D13" s="83" t="s">
        <v>54</v>
      </c>
    </row>
    <row r="14" spans="1:4" s="13" customFormat="1" ht="16">
      <c r="A14" s="82">
        <v>44242</v>
      </c>
      <c r="B14" s="100">
        <v>6.3194444444444444E-3</v>
      </c>
      <c r="C14" s="83" t="s">
        <v>41</v>
      </c>
      <c r="D14" s="83" t="s">
        <v>42</v>
      </c>
    </row>
    <row r="15" spans="1:4" s="13" customFormat="1" ht="16">
      <c r="A15" s="82">
        <v>44244</v>
      </c>
      <c r="B15" s="100">
        <v>4.9652777777777777E-3</v>
      </c>
      <c r="C15" s="83" t="s">
        <v>41</v>
      </c>
      <c r="D15" s="83" t="s">
        <v>47</v>
      </c>
    </row>
    <row r="16" spans="1:4">
      <c r="A16" s="56"/>
      <c r="B16" s="58"/>
      <c r="C16" s="51"/>
      <c r="D16" s="51"/>
    </row>
    <row r="17" spans="1:4">
      <c r="A17" s="54"/>
      <c r="B17" s="57"/>
      <c r="C17" s="51"/>
      <c r="D17" s="51"/>
    </row>
    <row r="18" spans="1:4">
      <c r="A18" s="54"/>
      <c r="B18" s="53"/>
      <c r="C18" s="59" t="s">
        <v>48</v>
      </c>
      <c r="D18" s="51"/>
    </row>
    <row r="19" spans="1:4">
      <c r="A19" s="47"/>
      <c r="B19" s="58"/>
      <c r="C19" s="50" t="s">
        <v>48</v>
      </c>
      <c r="D19" s="7"/>
    </row>
    <row r="20" spans="1:4">
      <c r="A20" s="47"/>
      <c r="B20" s="46"/>
    </row>
    <row r="21" spans="1:4">
      <c r="A21" s="25"/>
      <c r="B21" s="27"/>
      <c r="C21" s="22"/>
    </row>
    <row r="22" spans="1:4">
      <c r="A22" s="26"/>
      <c r="B22" s="15"/>
    </row>
    <row r="23" spans="1:4">
      <c r="A23" s="26"/>
      <c r="B23" s="15"/>
      <c r="C23" s="14"/>
    </row>
    <row r="24" spans="1:4">
      <c r="A24" s="26"/>
      <c r="B24" s="15"/>
      <c r="C24" s="14"/>
    </row>
    <row r="25" spans="1:4">
      <c r="A25" s="23"/>
      <c r="B25" s="24"/>
      <c r="C25" s="14"/>
    </row>
    <row r="26" spans="1:4">
      <c r="A26" s="21"/>
      <c r="B26" s="11"/>
      <c r="C26" s="12"/>
    </row>
    <row r="27" spans="1:4">
      <c r="A27" s="16"/>
      <c r="B27" s="18"/>
      <c r="C27" s="13"/>
    </row>
    <row r="28" spans="1:4">
      <c r="B28" s="17"/>
      <c r="C28" s="10"/>
      <c r="D28" s="9"/>
    </row>
    <row r="29" spans="1:4">
      <c r="C29" s="6"/>
    </row>
    <row r="30" spans="1:4">
      <c r="C30" s="6"/>
    </row>
    <row r="31" spans="1:4">
      <c r="C31" s="6"/>
    </row>
  </sheetData>
  <mergeCells count="1">
    <mergeCell ref="B1:C1"/>
  </mergeCells>
  <phoneticPr fontId="3" type="noConversion"/>
  <pageMargins left="0.75" right="0.75" top="1" bottom="1" header="0.5" footer="0.5"/>
  <pageSetup scale="77" orientation="landscape" r:id="rId1"/>
  <headerFooter alignWithMargins="0"/>
  <rowBreaks count="1" manualBreakCount="1">
    <brk id="27" max="1638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8"/>
  <sheetViews>
    <sheetView zoomScale="90" zoomScaleNormal="90" workbookViewId="0">
      <selection activeCell="B16" sqref="B16"/>
    </sheetView>
  </sheetViews>
  <sheetFormatPr baseColWidth="10" defaultColWidth="8.83203125" defaultRowHeight="13"/>
  <cols>
    <col min="1" max="1" width="36.5" customWidth="1"/>
    <col min="2" max="2" width="23.5" style="7" customWidth="1"/>
    <col min="3" max="3" width="46.83203125" style="6" customWidth="1"/>
    <col min="4" max="4" width="37.33203125" customWidth="1"/>
  </cols>
  <sheetData>
    <row r="1" spans="1:5" ht="27" customHeight="1">
      <c r="A1" s="138" t="s">
        <v>56</v>
      </c>
      <c r="B1" s="141" t="s">
        <v>58</v>
      </c>
      <c r="C1" s="141"/>
      <c r="D1" s="81"/>
    </row>
    <row r="2" spans="1:5" s="13" customFormat="1" ht="16">
      <c r="A2" s="93" t="s">
        <v>32</v>
      </c>
      <c r="B2" s="94" t="s">
        <v>38</v>
      </c>
      <c r="C2" s="94" t="s">
        <v>40</v>
      </c>
      <c r="D2" s="93" t="s">
        <v>34</v>
      </c>
      <c r="E2" s="52"/>
    </row>
    <row r="3" spans="1:5" s="13" customFormat="1" ht="16">
      <c r="A3" s="93"/>
      <c r="B3" s="94"/>
      <c r="C3" s="94"/>
      <c r="D3" s="93"/>
      <c r="E3" s="52"/>
    </row>
    <row r="4" spans="1:5" s="13" customFormat="1" ht="16">
      <c r="A4" s="95" t="s">
        <v>35</v>
      </c>
      <c r="B4" s="96"/>
      <c r="C4" s="98"/>
      <c r="D4" s="96"/>
      <c r="E4" s="52"/>
    </row>
    <row r="5" spans="1:5" s="13" customFormat="1" ht="16">
      <c r="A5" s="109"/>
      <c r="B5" s="96"/>
      <c r="C5" s="110"/>
      <c r="D5" s="110"/>
      <c r="E5" s="52"/>
    </row>
    <row r="6" spans="1:5" ht="16">
      <c r="A6" s="82">
        <v>44273.385821759257</v>
      </c>
      <c r="B6" s="111">
        <v>0.26458333333333334</v>
      </c>
      <c r="C6" s="83" t="s">
        <v>43</v>
      </c>
      <c r="D6" s="83" t="s">
        <v>85</v>
      </c>
      <c r="E6" s="51"/>
    </row>
    <row r="7" spans="1:5" ht="16">
      <c r="A7" s="82">
        <v>44275.865636574083</v>
      </c>
      <c r="B7" s="111">
        <v>0.33194444444444443</v>
      </c>
      <c r="C7" s="83" t="s">
        <v>44</v>
      </c>
      <c r="D7" s="83" t="s">
        <v>47</v>
      </c>
      <c r="E7" s="7"/>
    </row>
    <row r="8" spans="1:5" ht="16">
      <c r="A8" s="82">
        <v>44278.933298611111</v>
      </c>
      <c r="B8" s="111">
        <v>0.30138888888888887</v>
      </c>
      <c r="C8" s="83" t="s">
        <v>44</v>
      </c>
      <c r="D8" s="83" t="s">
        <v>79</v>
      </c>
      <c r="E8" s="7"/>
    </row>
    <row r="9" spans="1:5" ht="16">
      <c r="A9" s="109"/>
      <c r="B9" s="112"/>
      <c r="C9" s="96"/>
      <c r="D9" s="96"/>
      <c r="E9" s="7"/>
    </row>
    <row r="10" spans="1:5" ht="16">
      <c r="A10" s="109"/>
      <c r="B10" s="112"/>
      <c r="C10" s="96"/>
      <c r="D10" s="96"/>
      <c r="E10" s="7"/>
    </row>
    <row r="11" spans="1:5" ht="16">
      <c r="A11" s="109"/>
      <c r="B11" s="88"/>
      <c r="C11" s="89"/>
      <c r="D11" s="88"/>
    </row>
    <row r="12" spans="1:5" ht="16">
      <c r="A12" s="108" t="s">
        <v>36</v>
      </c>
      <c r="B12" s="88"/>
      <c r="C12" s="89"/>
      <c r="D12" s="88"/>
    </row>
    <row r="13" spans="1:5" ht="16">
      <c r="A13" s="109"/>
      <c r="B13" s="88"/>
      <c r="C13" s="89"/>
      <c r="D13" s="88"/>
    </row>
    <row r="14" spans="1:5" ht="16">
      <c r="A14" s="82">
        <v>44266.797592592593</v>
      </c>
      <c r="B14" s="111">
        <v>0.3527777777777778</v>
      </c>
      <c r="C14" s="83" t="s">
        <v>41</v>
      </c>
      <c r="D14" s="83" t="s">
        <v>82</v>
      </c>
    </row>
    <row r="15" spans="1:5" ht="16">
      <c r="A15" s="82">
        <v>44279.715821759259</v>
      </c>
      <c r="B15" s="111">
        <v>0.40763888888888888</v>
      </c>
      <c r="C15" s="83" t="s">
        <v>41</v>
      </c>
      <c r="D15" s="83" t="s">
        <v>47</v>
      </c>
    </row>
    <row r="16" spans="1:5" ht="16">
      <c r="A16" s="82">
        <v>44285.593854166669</v>
      </c>
      <c r="B16" s="111">
        <v>0.35000000000000003</v>
      </c>
      <c r="C16" s="83" t="s">
        <v>41</v>
      </c>
      <c r="D16" s="83" t="s">
        <v>86</v>
      </c>
    </row>
    <row r="17" spans="1:4" ht="16">
      <c r="A17" s="82">
        <v>44285.870057870372</v>
      </c>
      <c r="B17" s="111">
        <v>0.39374999999999999</v>
      </c>
      <c r="C17" s="83" t="s">
        <v>41</v>
      </c>
      <c r="D17" s="83" t="s">
        <v>47</v>
      </c>
    </row>
    <row r="18" spans="1:4">
      <c r="A18" s="47"/>
    </row>
  </sheetData>
  <mergeCells count="1">
    <mergeCell ref="B1:C1"/>
  </mergeCells>
  <phoneticPr fontId="3" type="noConversion"/>
  <pageMargins left="0.75" right="0.75" top="1" bottom="1" header="0.5" footer="0.5"/>
  <pageSetup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5"/>
  <sheetViews>
    <sheetView zoomScale="90" zoomScaleNormal="90" workbookViewId="0">
      <selection activeCell="B19" sqref="B19"/>
    </sheetView>
  </sheetViews>
  <sheetFormatPr baseColWidth="10" defaultColWidth="8.83203125" defaultRowHeight="13"/>
  <cols>
    <col min="1" max="1" width="37.6640625" style="20" customWidth="1"/>
    <col min="2" max="2" width="24.33203125" style="7" customWidth="1"/>
    <col min="3" max="3" width="42.5" customWidth="1"/>
    <col min="4" max="4" width="39.33203125" customWidth="1"/>
  </cols>
  <sheetData>
    <row r="1" spans="1:4" ht="27" customHeight="1">
      <c r="A1" s="138" t="s">
        <v>56</v>
      </c>
      <c r="B1" s="141" t="s">
        <v>59</v>
      </c>
      <c r="C1" s="141"/>
      <c r="D1" s="81"/>
    </row>
    <row r="2" spans="1:4" s="13" customFormat="1" ht="16">
      <c r="A2" s="85" t="s">
        <v>32</v>
      </c>
      <c r="B2" s="86" t="s">
        <v>38</v>
      </c>
      <c r="C2" s="86" t="s">
        <v>40</v>
      </c>
      <c r="D2" s="85" t="s">
        <v>34</v>
      </c>
    </row>
    <row r="3" spans="1:4" s="13" customFormat="1" ht="16">
      <c r="A3" s="85"/>
      <c r="B3" s="86"/>
      <c r="C3" s="86"/>
      <c r="D3" s="85"/>
    </row>
    <row r="4" spans="1:4" s="19" customFormat="1" ht="16">
      <c r="A4" s="87" t="s">
        <v>35</v>
      </c>
      <c r="B4" s="88"/>
      <c r="C4" s="89"/>
      <c r="D4" s="88"/>
    </row>
    <row r="5" spans="1:4" ht="16">
      <c r="A5" s="90"/>
      <c r="B5" s="88"/>
      <c r="C5" s="91"/>
      <c r="D5" s="91"/>
    </row>
    <row r="6" spans="1:4" ht="16">
      <c r="A6" s="82">
        <v>44293.293055555558</v>
      </c>
      <c r="B6" s="84">
        <v>0.4201388888888889</v>
      </c>
      <c r="C6" s="83" t="s">
        <v>43</v>
      </c>
      <c r="D6" s="83" t="s">
        <v>70</v>
      </c>
    </row>
    <row r="7" spans="1:4" ht="16">
      <c r="A7" s="88"/>
      <c r="B7" s="88"/>
      <c r="C7" s="88"/>
      <c r="D7" s="88"/>
    </row>
    <row r="8" spans="1:4" ht="16">
      <c r="A8" s="92" t="s">
        <v>36</v>
      </c>
      <c r="B8" s="88"/>
      <c r="C8" s="88"/>
      <c r="D8" s="88"/>
    </row>
    <row r="9" spans="1:4" ht="16">
      <c r="A9" s="92"/>
      <c r="B9" s="88"/>
      <c r="C9" s="88"/>
      <c r="D9" s="88"/>
    </row>
    <row r="10" spans="1:4" ht="16">
      <c r="A10" s="82">
        <v>44287.890277777777</v>
      </c>
      <c r="B10" s="84">
        <v>0.40902777777777777</v>
      </c>
      <c r="C10" s="83" t="s">
        <v>41</v>
      </c>
      <c r="D10" s="83" t="s">
        <v>86</v>
      </c>
    </row>
    <row r="11" spans="1:4" ht="16">
      <c r="A11" s="82">
        <v>44289.55</v>
      </c>
      <c r="B11" s="84">
        <v>0.48333333333333334</v>
      </c>
      <c r="C11" s="83" t="s">
        <v>41</v>
      </c>
      <c r="D11" s="83" t="s">
        <v>82</v>
      </c>
    </row>
    <row r="12" spans="1:4" ht="16">
      <c r="A12" s="82">
        <v>44290.481944444444</v>
      </c>
      <c r="B12" s="84">
        <v>0.36805555555555558</v>
      </c>
      <c r="C12" s="83" t="s">
        <v>41</v>
      </c>
      <c r="D12" s="83" t="s">
        <v>86</v>
      </c>
    </row>
    <row r="13" spans="1:4" ht="16">
      <c r="A13" s="82">
        <v>44292.569444444445</v>
      </c>
      <c r="B13" s="84">
        <v>0.27291666666666664</v>
      </c>
      <c r="C13" s="83" t="s">
        <v>41</v>
      </c>
      <c r="D13" s="83" t="s">
        <v>86</v>
      </c>
    </row>
    <row r="14" spans="1:4" ht="16">
      <c r="A14" s="82">
        <v>44294.588888888888</v>
      </c>
      <c r="B14" s="84">
        <v>0.52222222222222225</v>
      </c>
      <c r="C14" s="83" t="s">
        <v>41</v>
      </c>
      <c r="D14" s="83" t="s">
        <v>86</v>
      </c>
    </row>
    <row r="15" spans="1:4" ht="16">
      <c r="A15" s="82">
        <v>44297.679166666669</v>
      </c>
      <c r="B15" s="84">
        <v>0.32222222222222224</v>
      </c>
      <c r="C15" s="83" t="s">
        <v>41</v>
      </c>
      <c r="D15" s="83" t="s">
        <v>86</v>
      </c>
    </row>
    <row r="16" spans="1:4" ht="16">
      <c r="A16" s="82">
        <v>44298.448611111111</v>
      </c>
      <c r="B16" s="84">
        <v>0.3347222222222222</v>
      </c>
      <c r="C16" s="83" t="s">
        <v>41</v>
      </c>
      <c r="D16" s="83" t="s">
        <v>71</v>
      </c>
    </row>
    <row r="17" spans="1:4" ht="16">
      <c r="A17" s="82">
        <v>44299.701388888891</v>
      </c>
      <c r="B17" s="84">
        <v>0.35138888888888892</v>
      </c>
      <c r="C17" s="83" t="s">
        <v>41</v>
      </c>
      <c r="D17" s="83" t="s">
        <v>86</v>
      </c>
    </row>
    <row r="18" spans="1:4" ht="16">
      <c r="A18" s="82">
        <v>44304.663888888892</v>
      </c>
      <c r="B18" s="84">
        <v>0.4055555555555555</v>
      </c>
      <c r="C18" s="83" t="s">
        <v>41</v>
      </c>
      <c r="D18" s="83" t="s">
        <v>86</v>
      </c>
    </row>
    <row r="19" spans="1:4" ht="16">
      <c r="A19" s="82">
        <v>44305.372916666667</v>
      </c>
      <c r="B19" s="84">
        <v>0.70277777777777783</v>
      </c>
      <c r="C19" s="83" t="s">
        <v>41</v>
      </c>
      <c r="D19" s="83" t="s">
        <v>86</v>
      </c>
    </row>
    <row r="20" spans="1:4" ht="16">
      <c r="A20" s="82">
        <v>44306.512499999997</v>
      </c>
      <c r="B20" s="84">
        <v>0.2902777777777778</v>
      </c>
      <c r="C20" s="83" t="s">
        <v>41</v>
      </c>
      <c r="D20" s="83" t="s">
        <v>87</v>
      </c>
    </row>
    <row r="21" spans="1:4" ht="16">
      <c r="A21" s="82">
        <v>44306.720138888886</v>
      </c>
      <c r="B21" s="84">
        <v>0.39305555555555555</v>
      </c>
      <c r="C21" s="83" t="s">
        <v>41</v>
      </c>
      <c r="D21" s="83" t="s">
        <v>86</v>
      </c>
    </row>
    <row r="22" spans="1:4" ht="16">
      <c r="A22" s="82">
        <v>44310.70416666667</v>
      </c>
      <c r="B22" s="84">
        <v>0.25694444444444448</v>
      </c>
      <c r="C22" s="83" t="s">
        <v>41</v>
      </c>
      <c r="D22" s="83" t="s">
        <v>86</v>
      </c>
    </row>
    <row r="23" spans="1:4" ht="16">
      <c r="A23" s="82">
        <v>44311.5</v>
      </c>
      <c r="B23" s="84">
        <v>0.2673611111111111</v>
      </c>
      <c r="C23" s="83" t="s">
        <v>41</v>
      </c>
      <c r="D23" s="83" t="s">
        <v>86</v>
      </c>
    </row>
    <row r="24" spans="1:4" ht="16">
      <c r="A24" s="82">
        <v>44313.140277777777</v>
      </c>
      <c r="B24" s="84">
        <v>0.62222222222222223</v>
      </c>
      <c r="C24" s="83" t="s">
        <v>41</v>
      </c>
      <c r="D24" s="83" t="s">
        <v>87</v>
      </c>
    </row>
    <row r="25" spans="1:4" ht="16">
      <c r="A25" s="82">
        <v>44314.609722222223</v>
      </c>
      <c r="B25" s="84">
        <v>0.4916666666666667</v>
      </c>
      <c r="C25" s="83" t="s">
        <v>41</v>
      </c>
      <c r="D25" s="83" t="s">
        <v>86</v>
      </c>
    </row>
  </sheetData>
  <mergeCells count="1">
    <mergeCell ref="B1:C1"/>
  </mergeCells>
  <phoneticPr fontId="3" type="noConversion"/>
  <pageMargins left="0.75" right="0.75" top="1" bottom="1" header="0.5" footer="0.5"/>
  <pageSetup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7"/>
  <sheetViews>
    <sheetView zoomScale="90" zoomScaleNormal="90" workbookViewId="0">
      <selection activeCell="B20" sqref="B20"/>
    </sheetView>
  </sheetViews>
  <sheetFormatPr baseColWidth="10" defaultColWidth="8.83203125" defaultRowHeight="13"/>
  <cols>
    <col min="1" max="1" width="39" customWidth="1"/>
    <col min="2" max="2" width="24.83203125" style="7" customWidth="1"/>
    <col min="3" max="4" width="40" customWidth="1"/>
  </cols>
  <sheetData>
    <row r="1" spans="1:4" ht="27" customHeight="1">
      <c r="A1" s="138" t="s">
        <v>56</v>
      </c>
      <c r="B1" s="141" t="s">
        <v>60</v>
      </c>
      <c r="C1" s="141"/>
      <c r="D1" s="81"/>
    </row>
    <row r="2" spans="1:4" s="13" customFormat="1" ht="16">
      <c r="A2" s="93" t="s">
        <v>32</v>
      </c>
      <c r="B2" s="94" t="s">
        <v>38</v>
      </c>
      <c r="C2" s="94" t="s">
        <v>40</v>
      </c>
      <c r="D2" s="93" t="s">
        <v>34</v>
      </c>
    </row>
    <row r="3" spans="1:4" s="13" customFormat="1" ht="16">
      <c r="A3" s="93"/>
      <c r="B3" s="94"/>
      <c r="C3" s="94"/>
      <c r="D3" s="93"/>
    </row>
    <row r="4" spans="1:4" s="13" customFormat="1" ht="16">
      <c r="A4" s="95" t="s">
        <v>35</v>
      </c>
      <c r="B4" s="96"/>
      <c r="C4" s="96"/>
      <c r="D4" s="96"/>
    </row>
    <row r="5" spans="1:4" ht="16">
      <c r="A5" s="91"/>
      <c r="B5" s="88"/>
      <c r="C5" s="91"/>
      <c r="D5" s="91"/>
    </row>
    <row r="6" spans="1:4" ht="16">
      <c r="A6" s="82">
        <v>44321.511805555558</v>
      </c>
      <c r="B6" s="111">
        <v>0.35555555555555557</v>
      </c>
      <c r="C6" s="83" t="s">
        <v>44</v>
      </c>
      <c r="D6" s="83" t="s">
        <v>71</v>
      </c>
    </row>
    <row r="7" spans="1:4" ht="16">
      <c r="A7" s="82">
        <v>44322.509722222225</v>
      </c>
      <c r="B7" s="111">
        <v>0.54236111111111118</v>
      </c>
      <c r="C7" s="83" t="s">
        <v>44</v>
      </c>
      <c r="D7" s="83" t="s">
        <v>73</v>
      </c>
    </row>
    <row r="8" spans="1:4" ht="16">
      <c r="A8" s="82">
        <v>44323.96875</v>
      </c>
      <c r="B8" s="111">
        <v>0.27083333333333331</v>
      </c>
      <c r="C8" s="83" t="s">
        <v>44</v>
      </c>
      <c r="D8" s="83" t="s">
        <v>45</v>
      </c>
    </row>
    <row r="9" spans="1:4" ht="16">
      <c r="A9" s="82">
        <v>44334.571527777778</v>
      </c>
      <c r="B9" s="111">
        <v>0.35069444444444442</v>
      </c>
      <c r="C9" s="83" t="s">
        <v>43</v>
      </c>
      <c r="D9" s="83" t="s">
        <v>45</v>
      </c>
    </row>
    <row r="10" spans="1:4" ht="16">
      <c r="A10" s="82">
        <v>44334.654166666667</v>
      </c>
      <c r="B10" s="111">
        <v>0.3972222222222222</v>
      </c>
      <c r="C10" s="83" t="s">
        <v>43</v>
      </c>
      <c r="D10" s="83" t="s">
        <v>76</v>
      </c>
    </row>
    <row r="11" spans="1:4" ht="16">
      <c r="A11" s="82">
        <v>44335.636111111111</v>
      </c>
      <c r="B11" s="111">
        <v>0.61041666666666672</v>
      </c>
      <c r="C11" s="83" t="s">
        <v>44</v>
      </c>
      <c r="D11" s="83" t="s">
        <v>77</v>
      </c>
    </row>
    <row r="12" spans="1:4" ht="16">
      <c r="A12" s="82">
        <v>44342.619444444441</v>
      </c>
      <c r="B12" s="111">
        <v>0.32916666666666666</v>
      </c>
      <c r="C12" s="83" t="s">
        <v>43</v>
      </c>
      <c r="D12" s="83" t="s">
        <v>72</v>
      </c>
    </row>
    <row r="13" spans="1:4" ht="16">
      <c r="A13" s="91"/>
      <c r="B13" s="88"/>
      <c r="C13" s="88"/>
      <c r="D13" s="88"/>
    </row>
    <row r="14" spans="1:4" ht="16">
      <c r="A14" s="88"/>
      <c r="B14" s="88"/>
      <c r="C14" s="96"/>
      <c r="D14" s="96"/>
    </row>
    <row r="15" spans="1:4" ht="16">
      <c r="A15" s="108" t="s">
        <v>36</v>
      </c>
      <c r="B15" s="88"/>
      <c r="C15" s="96"/>
      <c r="D15" s="96"/>
    </row>
    <row r="16" spans="1:4" ht="16">
      <c r="A16" s="108"/>
      <c r="B16" s="88"/>
      <c r="C16" s="96"/>
      <c r="D16" s="96"/>
    </row>
    <row r="17" spans="1:4" s="13" customFormat="1" ht="16">
      <c r="A17" s="82">
        <v>44317.728472222225</v>
      </c>
      <c r="B17" s="111">
        <v>0.63055555555555554</v>
      </c>
      <c r="C17" s="83" t="s">
        <v>41</v>
      </c>
      <c r="D17" s="83" t="s">
        <v>86</v>
      </c>
    </row>
    <row r="18" spans="1:4" s="13" customFormat="1" ht="16">
      <c r="A18" s="82">
        <v>44318.961805555555</v>
      </c>
      <c r="B18" s="111">
        <v>0.40833333333333338</v>
      </c>
      <c r="C18" s="83" t="s">
        <v>41</v>
      </c>
      <c r="D18" s="83" t="s">
        <v>72</v>
      </c>
    </row>
    <row r="19" spans="1:4" ht="16">
      <c r="A19" s="82">
        <v>44319.345138888886</v>
      </c>
      <c r="B19" s="111">
        <v>0.44027777777777777</v>
      </c>
      <c r="C19" s="83" t="s">
        <v>41</v>
      </c>
      <c r="D19" s="83" t="s">
        <v>86</v>
      </c>
    </row>
    <row r="20" spans="1:4" ht="16">
      <c r="A20" s="82">
        <v>44324.6875</v>
      </c>
      <c r="B20" s="111">
        <v>0.3298611111111111</v>
      </c>
      <c r="C20" s="83" t="s">
        <v>41</v>
      </c>
      <c r="D20" s="83" t="s">
        <v>86</v>
      </c>
    </row>
    <row r="21" spans="1:4" ht="16">
      <c r="A21" s="82">
        <v>44325.561111111114</v>
      </c>
      <c r="B21" s="111">
        <v>0.44722222222222219</v>
      </c>
      <c r="C21" s="83" t="s">
        <v>41</v>
      </c>
      <c r="D21" s="83" t="s">
        <v>86</v>
      </c>
    </row>
    <row r="22" spans="1:4" ht="16">
      <c r="A22" s="82">
        <v>44326.734027777777</v>
      </c>
      <c r="B22" s="111">
        <v>0.2951388888888889</v>
      </c>
      <c r="C22" s="83" t="s">
        <v>41</v>
      </c>
      <c r="D22" s="83" t="s">
        <v>86</v>
      </c>
    </row>
    <row r="23" spans="1:4" ht="16">
      <c r="A23" s="82">
        <v>44327.359027777777</v>
      </c>
      <c r="B23" s="111">
        <v>0.32569444444444445</v>
      </c>
      <c r="C23" s="83" t="s">
        <v>41</v>
      </c>
      <c r="D23" s="83" t="s">
        <v>74</v>
      </c>
    </row>
    <row r="24" spans="1:4" ht="16">
      <c r="A24" s="82">
        <v>44327.456944444442</v>
      </c>
      <c r="B24" s="111">
        <v>0.46527777777777773</v>
      </c>
      <c r="C24" s="83" t="s">
        <v>41</v>
      </c>
      <c r="D24" s="83" t="s">
        <v>86</v>
      </c>
    </row>
    <row r="25" spans="1:4" ht="16">
      <c r="A25" s="82">
        <v>44330.436111111114</v>
      </c>
      <c r="B25" s="111">
        <v>0.59722222222222221</v>
      </c>
      <c r="C25" s="83" t="s">
        <v>41</v>
      </c>
      <c r="D25" s="83" t="s">
        <v>86</v>
      </c>
    </row>
    <row r="26" spans="1:4" ht="16">
      <c r="A26" s="82">
        <v>44331.668055555558</v>
      </c>
      <c r="B26" s="111">
        <v>0.7944444444444444</v>
      </c>
      <c r="C26" s="83" t="s">
        <v>41</v>
      </c>
      <c r="D26" s="83" t="s">
        <v>75</v>
      </c>
    </row>
    <row r="27" spans="1:4" ht="16">
      <c r="A27" s="82">
        <v>44331.734722222223</v>
      </c>
      <c r="B27" s="111">
        <v>0.46458333333333335</v>
      </c>
      <c r="C27" s="83" t="s">
        <v>41</v>
      </c>
      <c r="D27" s="83" t="s">
        <v>42</v>
      </c>
    </row>
    <row r="28" spans="1:4" ht="15.75" customHeight="1">
      <c r="A28" s="82">
        <v>44333.386805555558</v>
      </c>
      <c r="B28" s="111">
        <v>0.35833333333333334</v>
      </c>
      <c r="C28" s="83" t="s">
        <v>41</v>
      </c>
      <c r="D28" s="83" t="s">
        <v>86</v>
      </c>
    </row>
    <row r="29" spans="1:4" ht="16.5" customHeight="1">
      <c r="A29" s="82">
        <v>44338.416666666664</v>
      </c>
      <c r="B29" s="111">
        <v>0.22916666666666666</v>
      </c>
      <c r="C29" s="83" t="s">
        <v>41</v>
      </c>
      <c r="D29" s="83" t="s">
        <v>86</v>
      </c>
    </row>
    <row r="30" spans="1:4" ht="16">
      <c r="A30" s="82">
        <v>44340.143750000003</v>
      </c>
      <c r="B30" s="111">
        <v>0.42569444444444443</v>
      </c>
      <c r="C30" s="83" t="s">
        <v>41</v>
      </c>
      <c r="D30" s="83" t="s">
        <v>47</v>
      </c>
    </row>
    <row r="31" spans="1:4" ht="16">
      <c r="A31" s="82">
        <v>44344.40347222222</v>
      </c>
      <c r="B31" s="111">
        <v>0.60069444444444442</v>
      </c>
      <c r="C31" s="83" t="s">
        <v>41</v>
      </c>
      <c r="D31" s="83" t="s">
        <v>86</v>
      </c>
    </row>
    <row r="37" spans="3:3">
      <c r="C37" s="19" t="s">
        <v>48</v>
      </c>
    </row>
  </sheetData>
  <mergeCells count="1">
    <mergeCell ref="B1:C1"/>
  </mergeCells>
  <phoneticPr fontId="3" type="noConversion"/>
  <pageMargins left="0.75" right="0.75" top="1" bottom="1" header="0.5" footer="0.5"/>
  <pageSetup scale="8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4"/>
  <sheetViews>
    <sheetView zoomScale="90" zoomScaleNormal="90" workbookViewId="0">
      <selection activeCell="B12" sqref="B12"/>
    </sheetView>
  </sheetViews>
  <sheetFormatPr baseColWidth="10" defaultColWidth="8.83203125" defaultRowHeight="13"/>
  <cols>
    <col min="1" max="1" width="41.1640625" customWidth="1"/>
    <col min="2" max="2" width="26.83203125" style="7" customWidth="1"/>
    <col min="3" max="3" width="39.1640625" style="6" customWidth="1"/>
    <col min="4" max="4" width="40.5" customWidth="1"/>
    <col min="5" max="5" width="9.1640625" customWidth="1"/>
  </cols>
  <sheetData>
    <row r="1" spans="1:6" ht="27" customHeight="1">
      <c r="A1" s="138" t="s">
        <v>56</v>
      </c>
      <c r="B1" s="141" t="s">
        <v>61</v>
      </c>
      <c r="C1" s="141"/>
      <c r="D1" s="81"/>
    </row>
    <row r="2" spans="1:6" s="13" customFormat="1" ht="16">
      <c r="A2" s="93" t="s">
        <v>32</v>
      </c>
      <c r="B2" s="94" t="s">
        <v>38</v>
      </c>
      <c r="C2" s="94" t="s">
        <v>40</v>
      </c>
      <c r="D2" s="93" t="s">
        <v>34</v>
      </c>
      <c r="E2" s="55"/>
      <c r="F2" s="55"/>
    </row>
    <row r="3" spans="1:6" s="13" customFormat="1" ht="16">
      <c r="A3" s="93"/>
      <c r="B3" s="94"/>
      <c r="C3" s="94"/>
      <c r="D3" s="93"/>
      <c r="E3" s="55"/>
      <c r="F3" s="55"/>
    </row>
    <row r="4" spans="1:6" s="13" customFormat="1" ht="16">
      <c r="A4" s="95" t="s">
        <v>35</v>
      </c>
      <c r="B4" s="96"/>
      <c r="C4" s="96"/>
      <c r="D4" s="96"/>
    </row>
    <row r="5" spans="1:6" ht="16">
      <c r="A5" s="91"/>
      <c r="B5" s="88"/>
      <c r="C5" s="113"/>
      <c r="D5" s="91"/>
    </row>
    <row r="6" spans="1:6" ht="16">
      <c r="A6" s="82">
        <v>44353.761111111111</v>
      </c>
      <c r="B6" s="111">
        <v>0.36041666666666666</v>
      </c>
      <c r="C6" s="83" t="s">
        <v>44</v>
      </c>
      <c r="D6" s="83" t="s">
        <v>71</v>
      </c>
      <c r="E6" s="13"/>
      <c r="F6" s="13"/>
    </row>
    <row r="7" spans="1:6" ht="16">
      <c r="A7" s="91"/>
      <c r="B7" s="88"/>
      <c r="C7" s="88"/>
      <c r="D7" s="88"/>
    </row>
    <row r="8" spans="1:6" ht="16">
      <c r="A8" s="108" t="s">
        <v>36</v>
      </c>
      <c r="B8" s="115"/>
      <c r="C8" s="115"/>
      <c r="D8" s="96"/>
    </row>
    <row r="9" spans="1:6" ht="16">
      <c r="A9" s="108"/>
      <c r="B9" s="115"/>
      <c r="C9" s="115"/>
      <c r="D9" s="96"/>
    </row>
    <row r="10" spans="1:6" ht="16">
      <c r="A10" s="82">
        <v>44351.300694444442</v>
      </c>
      <c r="B10" s="111">
        <v>0.42291666666666666</v>
      </c>
      <c r="C10" s="83" t="s">
        <v>41</v>
      </c>
      <c r="D10" s="83" t="s">
        <v>86</v>
      </c>
      <c r="E10" s="13"/>
      <c r="F10" s="13"/>
    </row>
    <row r="11" spans="1:6" ht="16">
      <c r="A11" s="82">
        <v>44365.925694444442</v>
      </c>
      <c r="B11" s="111">
        <v>0.41388888888888892</v>
      </c>
      <c r="C11" s="83" t="s">
        <v>41</v>
      </c>
      <c r="D11" s="83" t="s">
        <v>47</v>
      </c>
      <c r="E11" s="7"/>
    </row>
    <row r="12" spans="1:6" s="19" customFormat="1" ht="16">
      <c r="A12" s="82">
        <v>44367.330555555556</v>
      </c>
      <c r="B12" s="111">
        <v>0.24236111111111111</v>
      </c>
      <c r="C12" s="83" t="s">
        <v>41</v>
      </c>
      <c r="D12" s="83" t="s">
        <v>86</v>
      </c>
      <c r="E12" s="7"/>
      <c r="F12"/>
    </row>
    <row r="13" spans="1:6" ht="16">
      <c r="A13" s="82">
        <v>44371.318749999999</v>
      </c>
      <c r="B13" s="111">
        <v>0.42986111111111108</v>
      </c>
      <c r="C13" s="83" t="s">
        <v>41</v>
      </c>
      <c r="D13" s="83" t="s">
        <v>86</v>
      </c>
      <c r="E13" s="7"/>
    </row>
    <row r="14" spans="1:6" ht="16">
      <c r="A14" s="82">
        <v>44373.240277777775</v>
      </c>
      <c r="B14" s="111">
        <v>0.36249999999999999</v>
      </c>
      <c r="C14" s="83" t="s">
        <v>41</v>
      </c>
      <c r="D14" s="83" t="s">
        <v>82</v>
      </c>
    </row>
  </sheetData>
  <mergeCells count="1">
    <mergeCell ref="B1:C1"/>
  </mergeCells>
  <phoneticPr fontId="3" type="noConversion"/>
  <pageMargins left="0.75" right="0.75" top="1" bottom="1" header="0.5" footer="0.5"/>
  <pageSetup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15"/>
  <sheetViews>
    <sheetView zoomScale="90" zoomScaleNormal="90" workbookViewId="0">
      <selection activeCell="D32" sqref="D32"/>
    </sheetView>
  </sheetViews>
  <sheetFormatPr baseColWidth="10" defaultColWidth="8.83203125" defaultRowHeight="13"/>
  <cols>
    <col min="1" max="1" width="41.1640625" style="75" customWidth="1"/>
    <col min="2" max="2" width="35.33203125" style="75" customWidth="1"/>
    <col min="3" max="3" width="25" style="7" customWidth="1"/>
    <col min="4" max="4" width="32.5" customWidth="1"/>
    <col min="5" max="5" width="15" customWidth="1"/>
  </cols>
  <sheetData>
    <row r="1" spans="1:4" ht="27" customHeight="1">
      <c r="A1" s="142" t="s">
        <v>56</v>
      </c>
      <c r="B1" s="142"/>
      <c r="C1" s="139" t="s">
        <v>62</v>
      </c>
      <c r="D1" s="81"/>
    </row>
    <row r="2" spans="1:4" ht="16">
      <c r="A2" s="93" t="s">
        <v>32</v>
      </c>
      <c r="B2" s="93" t="s">
        <v>33</v>
      </c>
      <c r="C2" s="94" t="s">
        <v>38</v>
      </c>
      <c r="D2" s="93" t="s">
        <v>34</v>
      </c>
    </row>
    <row r="3" spans="1:4" ht="16">
      <c r="A3" s="93"/>
      <c r="B3" s="93"/>
      <c r="C3" s="94"/>
      <c r="D3" s="93"/>
    </row>
    <row r="4" spans="1:4" ht="16">
      <c r="A4" s="95" t="s">
        <v>35</v>
      </c>
      <c r="B4" s="97"/>
      <c r="C4" s="96"/>
      <c r="D4" s="88"/>
    </row>
    <row r="5" spans="1:4" ht="16">
      <c r="A5" s="95"/>
      <c r="B5" s="97"/>
      <c r="C5" s="96"/>
      <c r="D5" s="88"/>
    </row>
    <row r="6" spans="1:4" ht="16">
      <c r="A6" s="82">
        <v>44384.964583333334</v>
      </c>
      <c r="B6" s="83" t="s">
        <v>89</v>
      </c>
      <c r="C6" s="111">
        <v>0.4513888888888889</v>
      </c>
      <c r="D6" s="83" t="s">
        <v>78</v>
      </c>
    </row>
    <row r="7" spans="1:4" ht="16">
      <c r="A7" s="82">
        <v>44391.854861111111</v>
      </c>
      <c r="B7" s="83" t="s">
        <v>90</v>
      </c>
      <c r="C7" s="111">
        <v>0.27013888888888887</v>
      </c>
      <c r="D7" s="83" t="s">
        <v>79</v>
      </c>
    </row>
    <row r="8" spans="1:4" ht="16">
      <c r="A8" s="82">
        <v>44393.506944444445</v>
      </c>
      <c r="B8" s="83" t="s">
        <v>88</v>
      </c>
      <c r="C8" s="111">
        <v>9.7222222222222224E-2</v>
      </c>
      <c r="D8" s="83" t="s">
        <v>80</v>
      </c>
    </row>
    <row r="9" spans="1:4" ht="16">
      <c r="A9" s="116"/>
      <c r="B9" s="88"/>
      <c r="C9" s="88"/>
      <c r="D9" s="88"/>
    </row>
    <row r="10" spans="1:4" ht="16">
      <c r="A10" s="116"/>
      <c r="B10" s="88"/>
      <c r="C10" s="88"/>
      <c r="D10" s="88"/>
    </row>
    <row r="11" spans="1:4" ht="16">
      <c r="A11" s="116"/>
      <c r="B11" s="88"/>
      <c r="C11" s="88"/>
      <c r="D11" s="88"/>
    </row>
    <row r="12" spans="1:4" ht="16">
      <c r="A12" s="108" t="s">
        <v>36</v>
      </c>
      <c r="B12" s="88"/>
      <c r="C12" s="88"/>
      <c r="D12" s="88"/>
    </row>
    <row r="13" spans="1:4" ht="16">
      <c r="A13" s="108"/>
      <c r="B13" s="88"/>
      <c r="C13" s="88"/>
      <c r="D13" s="88"/>
    </row>
    <row r="14" spans="1:4" ht="16">
      <c r="A14" s="82">
        <v>44394.820138888892</v>
      </c>
      <c r="B14" s="83" t="s">
        <v>91</v>
      </c>
      <c r="C14" s="111">
        <v>0.3347222222222222</v>
      </c>
      <c r="D14" s="83" t="s">
        <v>42</v>
      </c>
    </row>
    <row r="15" spans="1:4" ht="16">
      <c r="A15" s="82">
        <v>44397.023611111108</v>
      </c>
      <c r="B15" s="83" t="s">
        <v>92</v>
      </c>
      <c r="C15" s="111">
        <v>0.41597222222222219</v>
      </c>
      <c r="D15" s="83" t="s">
        <v>47</v>
      </c>
    </row>
  </sheetData>
  <mergeCells count="1">
    <mergeCell ref="A1:B1"/>
  </mergeCells>
  <phoneticPr fontId="3" type="noConversion"/>
  <pageMargins left="0.75" right="0.75" top="1" bottom="1" header="0.5" footer="0.5"/>
  <pageSetup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15"/>
  <sheetViews>
    <sheetView zoomScale="90" zoomScaleNormal="90" workbookViewId="0">
      <selection activeCell="A28" sqref="A28"/>
    </sheetView>
  </sheetViews>
  <sheetFormatPr baseColWidth="10" defaultColWidth="47" defaultRowHeight="14.25" customHeight="1"/>
  <cols>
    <col min="1" max="1" width="36.6640625" style="7" customWidth="1"/>
    <col min="2" max="2" width="20.1640625" style="7" customWidth="1"/>
    <col min="3" max="3" width="39.1640625" style="7" customWidth="1"/>
    <col min="4" max="4" width="30.1640625" style="7" customWidth="1"/>
  </cols>
  <sheetData>
    <row r="1" spans="1:4" ht="27" customHeight="1">
      <c r="A1" s="138"/>
      <c r="B1" s="141" t="s">
        <v>63</v>
      </c>
      <c r="C1" s="141"/>
      <c r="D1" s="81"/>
    </row>
    <row r="2" spans="1:4" ht="14.25" customHeight="1">
      <c r="A2" s="93" t="s">
        <v>33</v>
      </c>
      <c r="B2" s="94" t="s">
        <v>38</v>
      </c>
      <c r="C2" s="94" t="s">
        <v>40</v>
      </c>
      <c r="D2" s="93" t="s">
        <v>34</v>
      </c>
    </row>
    <row r="3" spans="1:4" ht="14.25" customHeight="1">
      <c r="A3" s="93"/>
      <c r="B3" s="94"/>
      <c r="C3" s="94"/>
      <c r="D3" s="93"/>
    </row>
    <row r="4" spans="1:4" ht="14.25" customHeight="1">
      <c r="A4" s="97"/>
      <c r="B4" s="96"/>
      <c r="C4" s="96"/>
      <c r="D4" s="96"/>
    </row>
    <row r="5" spans="1:4" ht="14.25" customHeight="1">
      <c r="A5" s="97"/>
      <c r="B5" s="96"/>
      <c r="C5" s="96"/>
      <c r="D5" s="96"/>
    </row>
    <row r="6" spans="1:4" ht="14.25" customHeight="1">
      <c r="A6" s="100"/>
      <c r="B6" s="117"/>
      <c r="C6" s="117"/>
      <c r="D6" s="117"/>
    </row>
    <row r="7" spans="1:4" ht="14.25" customHeight="1">
      <c r="A7" s="83"/>
      <c r="B7" s="117"/>
      <c r="C7" s="117"/>
      <c r="D7" s="117"/>
    </row>
    <row r="8" spans="1:4" ht="14.25" customHeight="1">
      <c r="A8" s="88"/>
      <c r="B8" s="88"/>
      <c r="C8" s="88"/>
      <c r="D8" s="88"/>
    </row>
    <row r="9" spans="1:4" ht="14.25" customHeight="1">
      <c r="A9" s="114"/>
      <c r="B9" s="115"/>
      <c r="C9" s="115"/>
      <c r="D9" s="96"/>
    </row>
    <row r="10" spans="1:4" ht="14.25" customHeight="1">
      <c r="A10" s="114"/>
      <c r="B10" s="115"/>
      <c r="C10" s="115"/>
      <c r="D10" s="96"/>
    </row>
    <row r="11" spans="1:4" ht="14.25" customHeight="1">
      <c r="A11" s="100" t="s">
        <v>94</v>
      </c>
      <c r="B11" s="119">
        <v>0.3611111111111111</v>
      </c>
      <c r="C11" s="117" t="s">
        <v>41</v>
      </c>
      <c r="D11" s="117" t="s">
        <v>42</v>
      </c>
    </row>
    <row r="12" spans="1:4" ht="14.25" customHeight="1">
      <c r="A12" s="118" t="s">
        <v>95</v>
      </c>
      <c r="B12" s="119">
        <v>0.29305555555555557</v>
      </c>
      <c r="C12" s="117" t="s">
        <v>41</v>
      </c>
      <c r="D12" s="117" t="s">
        <v>53</v>
      </c>
    </row>
    <row r="13" spans="1:4" ht="14.25" customHeight="1">
      <c r="A13" s="100" t="s">
        <v>96</v>
      </c>
      <c r="B13" s="119">
        <v>0.32569444444444445</v>
      </c>
      <c r="C13" s="117" t="s">
        <v>41</v>
      </c>
      <c r="D13" s="117" t="s">
        <v>86</v>
      </c>
    </row>
    <row r="14" spans="1:4" ht="14.25" customHeight="1">
      <c r="A14" s="100" t="s">
        <v>97</v>
      </c>
      <c r="B14" s="119">
        <v>0.4909722222222222</v>
      </c>
      <c r="C14" s="117" t="s">
        <v>41</v>
      </c>
      <c r="D14" s="117" t="s">
        <v>86</v>
      </c>
    </row>
    <row r="15" spans="1:4" ht="14.25" customHeight="1">
      <c r="A15" s="100" t="s">
        <v>98</v>
      </c>
      <c r="B15" s="119">
        <v>0.3215277777777778</v>
      </c>
      <c r="C15" s="117" t="s">
        <v>41</v>
      </c>
      <c r="D15" s="117" t="s">
        <v>42</v>
      </c>
    </row>
  </sheetData>
  <mergeCells count="1">
    <mergeCell ref="B1:C1"/>
  </mergeCells>
  <phoneticPr fontId="3" type="noConversion"/>
  <pageMargins left="0.75" right="0.75" top="1" bottom="1" header="0.5" footer="0.5"/>
  <pageSetup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K F + y U s E U c B a i A A A A 9 Q A A A B I A H A B D b 2 5 m a W c v U G F j a 2 F n Z S 5 4 b W w g o h g A K K A U A A A A A A A A A A A A A A A A A A A A A A A A A A A A h U 8 9 D o I w G L 0 K 6 U 5 b k E H J R x l c J T E h G l d S K j T C h 6 H F c j c H j + Q V x C j q Z v K W 9 5 e 8 d 7 / e I B 3 b x r u o 3 u g O E x J Q T j y F s i s 1 V g k Z 7 N F f k l T A t p C n o l L e F E Y T j 0 Y n p L b 2 H D P m n K N u Q b u + Y i H n A T t k m 1 z W q i 1 8 j c Y W K B X 5 t M r / L S J g / x o j Q r q a E E W U A 5 s 1 y D R + / X C a + 3 R / R F g P j R 1 6 J R T 6 u x z Y T I G 9 L 4 g H U E s D B B Q A A g A I A C h f s l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o X 7 J S K I p H u A 4 A A A A R A A A A E w A c A E Z v c m 1 1 b G F z L 1 N l Y 3 R p b 2 4 x L m 0 g o h g A K K A U A A A A A A A A A A A A A A A A A A A A A A A A A A A A K 0 5 N L s n M z 1 M I h t C G 1 g B Q S w E C L Q A U A A I A C A A o X 7 J S w R R w F q I A A A D 1 A A A A E g A A A A A A A A A A A A A A A A A A A A A A Q 2 9 u Z m l n L 1 B h Y 2 t h Z 2 U u e G 1 s U E s B A i 0 A F A A C A A g A K F + y U g / K 6 a u k A A A A 6 Q A A A B M A A A A A A A A A A A A A A A A A 7 g A A A F t D b 2 5 0 Z W 5 0 X 1 R 5 c G V z X S 5 4 b W x Q S w E C L Q A U A A I A C A A o X 7 J S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H p Q 0 j X m Z k 2 i g L 9 V R O 8 3 T g A A A A A C A A A A A A A D Z g A A w A A A A B A A A A B q T c L o D q U 2 z 1 5 q b h z U q 6 P j A A A A A A S A A A C g A A A A E A A A A A z R X 5 / d o 0 D q x H r o 9 N k 6 k x 1 Q A A A A v i O N e q b a S 4 g L M w S o a R 8 m r U L q J 3 b V N Q l V 8 7 r n g g t 4 m n N L 3 G 9 3 n 8 N C S X 2 y l 5 l Y X 0 9 / T 4 H f c P i J W W V 6 1 r j 1 8 e R S b z 9 c T c j e j K U E I / R n t n V M h k M U A A A A l 9 N p S i a B w t l L k p 5 2 J e Y D u l y / R X Q = < / D a t a M a s h u p > 
</file>

<file path=customXml/itemProps1.xml><?xml version="1.0" encoding="utf-8"?>
<ds:datastoreItem xmlns:ds="http://schemas.openxmlformats.org/officeDocument/2006/customXml" ds:itemID="{BB3C4981-7238-46CA-BBBE-F20B46B3A6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Graphs Trends 2020 - 2021</vt:lpstr>
      <vt:lpstr>Jan 2021</vt:lpstr>
      <vt:lpstr>Feb 2021</vt:lpstr>
      <vt:lpstr>Mar 2021</vt:lpstr>
      <vt:lpstr>Apr 2021</vt:lpstr>
      <vt:lpstr>May 2021</vt:lpstr>
      <vt:lpstr>Jun 2021</vt:lpstr>
      <vt:lpstr>Jul 2021</vt:lpstr>
      <vt:lpstr>Aug 2021</vt:lpstr>
      <vt:lpstr>Sep 2021</vt:lpstr>
      <vt:lpstr>Oct 2021</vt:lpstr>
      <vt:lpstr>Nov 2021</vt:lpstr>
      <vt:lpstr>Dec 2021</vt:lpstr>
      <vt:lpstr>'Apr 2021'!Print_Area</vt:lpstr>
      <vt:lpstr>'Aug 2021'!Print_Area</vt:lpstr>
      <vt:lpstr>'Dec 2021'!Print_Area</vt:lpstr>
      <vt:lpstr>'Feb 2021'!Print_Area</vt:lpstr>
      <vt:lpstr>'Graphs Trends 2020 - 2021'!Print_Area</vt:lpstr>
      <vt:lpstr>'Jan 2021'!Print_Area</vt:lpstr>
      <vt:lpstr>'Jul 2021'!Print_Area</vt:lpstr>
      <vt:lpstr>'Jun 2021'!Print_Area</vt:lpstr>
      <vt:lpstr>'Mar 2021'!Print_Area</vt:lpstr>
      <vt:lpstr>'May 2021'!Print_Area</vt:lpstr>
      <vt:lpstr>'Nov 2021'!Print_Area</vt:lpstr>
      <vt:lpstr>'Oct 2021'!Print_Area</vt:lpstr>
      <vt:lpstr>'Sep 2021'!Print_Area</vt:lpstr>
      <vt:lpstr>'Graphs Trends 2020 - 2021'!tabs</vt:lpstr>
    </vt:vector>
  </TitlesOfParts>
  <Company>Rural/Metro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Karlik</dc:creator>
  <cp:lastModifiedBy>Lee Alter</cp:lastModifiedBy>
  <cp:lastPrinted>2021-07-28T00:13:12Z</cp:lastPrinted>
  <dcterms:created xsi:type="dcterms:W3CDTF">2010-01-12T15:52:58Z</dcterms:created>
  <dcterms:modified xsi:type="dcterms:W3CDTF">2022-07-31T23:29:47Z</dcterms:modified>
</cp:coreProperties>
</file>