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eealter/Documents/Fire District/Rural Metro/Response Reports/Redacted for Website/"/>
    </mc:Choice>
  </mc:AlternateContent>
  <xr:revisionPtr revIDLastSave="0" documentId="13_ncr:1_{CF049E08-CF96-F145-A27D-27251381051C}" xr6:coauthVersionLast="47" xr6:coauthVersionMax="47" xr10:uidLastSave="{00000000-0000-0000-0000-000000000000}"/>
  <bookViews>
    <workbookView xWindow="1500" yWindow="500" windowWidth="25240" windowHeight="15360" tabRatio="854" activeTab="9" xr2:uid="{00000000-000D-0000-FFFF-FFFF00000000}"/>
  </bookViews>
  <sheets>
    <sheet name="Graphs Trends 2020 - 2022" sheetId="1" r:id="rId1"/>
    <sheet name="Jan 2022" sheetId="2" r:id="rId2"/>
    <sheet name="Feb 2022" sheetId="3" r:id="rId3"/>
    <sheet name="Mar 2022" sheetId="13" r:id="rId4"/>
    <sheet name="Apr 2022" sheetId="4" r:id="rId5"/>
    <sheet name="May 2022" sheetId="12" r:id="rId6"/>
    <sheet name="Jun 2022" sheetId="11" r:id="rId7"/>
    <sheet name="Jul 2022" sheetId="10" r:id="rId8"/>
    <sheet name="Aug 2022" sheetId="9" r:id="rId9"/>
    <sheet name="Sep 2022" sheetId="14" r:id="rId10"/>
    <sheet name="Oct 2022" sheetId="15" r:id="rId11"/>
    <sheet name="Nov 2022" sheetId="6" r:id="rId12"/>
    <sheet name="Dec 2022" sheetId="5" r:id="rId13"/>
  </sheets>
  <definedNames>
    <definedName name="__xlchart.v1.0" hidden="1">'Graphs Trends 2020 - 2022'!$A$34:$N$34</definedName>
    <definedName name="__xlchart.v1.1" hidden="1">'Graphs Trends 2020 - 2022'!$A$37:$N$37</definedName>
    <definedName name="__xlchart.v1.10" hidden="1">'Graphs Trends 2020 - 2022'!#REF!</definedName>
    <definedName name="__xlchart.v1.11" hidden="1">'Graphs Trends 2020 - 2022'!$B$34:$N$34</definedName>
    <definedName name="__xlchart.v1.12" hidden="1">'Graphs Trends 2020 - 2022'!$B$37:$N$37</definedName>
    <definedName name="__xlchart.v1.13" hidden="1">'Graphs Trends 2020 - 2022'!#REF!</definedName>
    <definedName name="__xlchart.v1.14" hidden="1">'Graphs Trends 2020 - 2022'!#REF!</definedName>
    <definedName name="__xlchart.v1.15" hidden="1">'Graphs Trends 2020 - 2022'!#REF!</definedName>
    <definedName name="__xlchart.v1.16" hidden="1">'Graphs Trends 2020 - 2022'!#REF!</definedName>
    <definedName name="__xlchart.v1.17" hidden="1">'Graphs Trends 2020 - 2022'!$A$37</definedName>
    <definedName name="__xlchart.v1.18" hidden="1">'Graphs Trends 2020 - 2022'!#REF!</definedName>
    <definedName name="__xlchart.v1.19" hidden="1">'Graphs Trends 2020 - 2022'!#REF!</definedName>
    <definedName name="__xlchart.v1.2" hidden="1">'Graphs Trends 2020 - 2022'!#REF!</definedName>
    <definedName name="__xlchart.v1.20" hidden="1">'Graphs Trends 2020 - 2022'!#REF!</definedName>
    <definedName name="__xlchart.v1.21" hidden="1">'Graphs Trends 2020 - 2022'!#REF!</definedName>
    <definedName name="__xlchart.v1.22" hidden="1">'Graphs Trends 2020 - 2022'!$B$34:$N$34</definedName>
    <definedName name="__xlchart.v1.23" hidden="1">'Graphs Trends 2020 - 2022'!$B$37:$N$37</definedName>
    <definedName name="__xlchart.v1.24" hidden="1">'Graphs Trends 2020 - 2022'!#REF!</definedName>
    <definedName name="__xlchart.v1.25" hidden="1">'Graphs Trends 2020 - 2022'!#REF!</definedName>
    <definedName name="__xlchart.v1.26" hidden="1">'Graphs Trends 2020 - 2022'!#REF!</definedName>
    <definedName name="__xlchart.v1.27" hidden="1">'Graphs Trends 2020 - 2022'!#REF!</definedName>
    <definedName name="__xlchart.v1.3" hidden="1">'Graphs Trends 2020 - 2022'!#REF!</definedName>
    <definedName name="__xlchart.v1.4" hidden="1">'Graphs Trends 2020 - 2022'!#REF!</definedName>
    <definedName name="__xlchart.v1.5" hidden="1">'Graphs Trends 2020 - 2022'!#REF!</definedName>
    <definedName name="__xlchart.v1.6" hidden="1">'Graphs Trends 2020 - 2022'!$A$37</definedName>
    <definedName name="__xlchart.v1.7" hidden="1">'Graphs Trends 2020 - 2022'!#REF!</definedName>
    <definedName name="__xlchart.v1.8" hidden="1">'Graphs Trends 2020 - 2022'!#REF!</definedName>
    <definedName name="__xlchart.v1.9" hidden="1">'Graphs Trends 2020 - 2022'!#REF!</definedName>
    <definedName name="_xlnm.Print_Area" localSheetId="4">'Apr 2022'!$A$1:$D$23</definedName>
    <definedName name="_xlnm.Print_Area" localSheetId="8">'Aug 2022'!$A$1:$D$17</definedName>
    <definedName name="_xlnm.Print_Area" localSheetId="12">'Dec 2022'!$A$1:$F$16</definedName>
    <definedName name="_xlnm.Print_Area" localSheetId="2">'Feb 2022'!$A$1:$D$16</definedName>
    <definedName name="_xlnm.Print_Area" localSheetId="0">'Graphs Trends 2020 - 2022'!$A$1:$P$81</definedName>
    <definedName name="_xlnm.Print_Area" localSheetId="1">'Jan 2022'!$A$1:$D$17</definedName>
    <definedName name="_xlnm.Print_Area" localSheetId="7">'Jul 2022'!$A$1:$D$19</definedName>
    <definedName name="_xlnm.Print_Area" localSheetId="6">'Jun 2022'!$A$1:$D$42</definedName>
    <definedName name="_xlnm.Print_Area" localSheetId="3">'Mar 2022'!$A$1:$E$17</definedName>
    <definedName name="_xlnm.Print_Area" localSheetId="5">'May 2022'!$A$1:$D$18</definedName>
    <definedName name="_xlnm.Print_Area" localSheetId="11">'Nov 2022'!$A$1:$E$12</definedName>
    <definedName name="_xlnm.Print_Area" localSheetId="10">'Oct 2022'!$A$1:$E$17</definedName>
    <definedName name="_xlnm.Print_Area" localSheetId="9">'Sep 2022'!$A$1:$D$17</definedName>
    <definedName name="tabs" localSheetId="0">'Graphs Trends 2020 - 2022'!$B$70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1" l="1"/>
  <c r="K31" i="1"/>
  <c r="K32" i="1" s="1"/>
  <c r="J31" i="1"/>
  <c r="J32" i="1" s="1"/>
  <c r="I31" i="1"/>
  <c r="I32" i="1" s="1"/>
  <c r="K22" i="1"/>
  <c r="K24" i="1" s="1"/>
  <c r="J22" i="1"/>
  <c r="J24" i="1" s="1"/>
  <c r="I22" i="1"/>
  <c r="I24" i="1" s="1"/>
  <c r="H22" i="1"/>
  <c r="H24" i="1" s="1"/>
  <c r="K15" i="1"/>
  <c r="K27" i="1" s="1"/>
  <c r="K28" i="1" s="1"/>
  <c r="J15" i="1"/>
  <c r="J27" i="1" s="1"/>
  <c r="J28" i="1" s="1"/>
  <c r="I15" i="1"/>
  <c r="I27" i="1" s="1"/>
  <c r="I28" i="1" s="1"/>
  <c r="H15" i="1"/>
  <c r="H31" i="1" s="1"/>
  <c r="H32" i="1" s="1"/>
  <c r="H27" i="1" l="1"/>
  <c r="H28" i="1" s="1"/>
  <c r="N36" i="1" l="1"/>
  <c r="N30" i="1"/>
  <c r="E31" i="1"/>
  <c r="E32" i="1" s="1"/>
  <c r="M28" i="1"/>
  <c r="M27" i="1"/>
  <c r="L28" i="1"/>
  <c r="L27" i="1"/>
  <c r="G27" i="1"/>
  <c r="G28" i="1" s="1"/>
  <c r="F27" i="1"/>
  <c r="F28" i="1" s="1"/>
  <c r="E27" i="1"/>
  <c r="E28" i="1" s="1"/>
  <c r="D28" i="1"/>
  <c r="D27" i="1"/>
  <c r="C27" i="1"/>
  <c r="B28" i="1"/>
  <c r="B27" i="1"/>
  <c r="M31" i="1"/>
  <c r="M32" i="1" s="1"/>
  <c r="L31" i="1"/>
  <c r="L32" i="1" s="1"/>
  <c r="G31" i="1"/>
  <c r="G32" i="1" s="1"/>
  <c r="F31" i="1"/>
  <c r="F32" i="1" s="1"/>
  <c r="D31" i="1"/>
  <c r="D32" i="1" s="1"/>
  <c r="C31" i="1"/>
  <c r="C32" i="1" s="1"/>
  <c r="B31" i="1"/>
  <c r="B32" i="1" s="1"/>
  <c r="N31" i="1" l="1"/>
  <c r="N32" i="1"/>
  <c r="N37" i="1"/>
  <c r="N26" i="1"/>
  <c r="M22" i="1"/>
  <c r="L22" i="1"/>
  <c r="G22" i="1"/>
  <c r="F22" i="1"/>
  <c r="E22" i="1"/>
  <c r="D22" i="1"/>
  <c r="C22" i="1"/>
  <c r="B22" i="1"/>
  <c r="N21" i="1"/>
  <c r="N20" i="1"/>
  <c r="N19" i="1"/>
  <c r="N18" i="1"/>
  <c r="M15" i="1"/>
  <c r="L15" i="1"/>
  <c r="G15" i="1"/>
  <c r="F15" i="1"/>
  <c r="E15" i="1"/>
  <c r="D15" i="1"/>
  <c r="C15" i="1"/>
  <c r="B15" i="1"/>
  <c r="N14" i="1"/>
  <c r="N13" i="1"/>
  <c r="N12" i="1"/>
  <c r="N11" i="1"/>
  <c r="N10" i="1"/>
  <c r="N9" i="1"/>
  <c r="N8" i="1"/>
  <c r="N7" i="1"/>
  <c r="N6" i="1"/>
  <c r="N5" i="1"/>
  <c r="N4" i="1"/>
  <c r="N3" i="1"/>
  <c r="I35" i="1" l="1"/>
  <c r="L24" i="1"/>
  <c r="C24" i="1"/>
  <c r="C35" i="1" s="1"/>
  <c r="G24" i="1"/>
  <c r="G35" i="1" s="1"/>
  <c r="B24" i="1"/>
  <c r="B35" i="1" s="1"/>
  <c r="M24" i="1"/>
  <c r="M35" i="1" s="1"/>
  <c r="J35" i="1"/>
  <c r="H35" i="1"/>
  <c r="F24" i="1"/>
  <c r="F35" i="1" s="1"/>
  <c r="E24" i="1"/>
  <c r="E35" i="1" s="1"/>
  <c r="N15" i="1"/>
  <c r="N27" i="1" s="1"/>
  <c r="N28" i="1" s="1"/>
  <c r="D24" i="1"/>
  <c r="D35" i="1" s="1"/>
  <c r="N22" i="1"/>
  <c r="K35" i="1" l="1"/>
  <c r="N24" i="1"/>
  <c r="N35" i="1" l="1"/>
  <c r="C28" i="1"/>
</calcChain>
</file>

<file path=xl/sharedStrings.xml><?xml version="1.0" encoding="utf-8"?>
<sst xmlns="http://schemas.openxmlformats.org/spreadsheetml/2006/main" count="311" uniqueCount="116">
  <si>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</si>
  <si>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</si>
  <si>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</si>
  <si>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</si>
  <si>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</si>
  <si>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</si>
  <si>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</si>
  <si>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</si>
  <si>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</si>
  <si>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</si>
  <si>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</si>
  <si>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</si>
  <si>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Emergency Calls</t>
  </si>
  <si>
    <t>Fire-residential</t>
  </si>
  <si>
    <t>Working residential fires</t>
  </si>
  <si>
    <t>Fire-commercial</t>
  </si>
  <si>
    <t>Working commercial fires</t>
  </si>
  <si>
    <t>Fire-auto</t>
  </si>
  <si>
    <t>Fire-brush</t>
  </si>
  <si>
    <t>Fire-other</t>
  </si>
  <si>
    <t>Gas Line Break</t>
  </si>
  <si>
    <t>Water Rescue</t>
  </si>
  <si>
    <t>Emergency Medical</t>
  </si>
  <si>
    <t>First Alarm Medical</t>
  </si>
  <si>
    <t>Motor Vehicle Accidents</t>
  </si>
  <si>
    <t>Emergency Calls Total</t>
  </si>
  <si>
    <t>Non Emergency Calls</t>
  </si>
  <si>
    <t>Special-desert pest</t>
  </si>
  <si>
    <t>Special-lockout</t>
  </si>
  <si>
    <t>Special-other</t>
  </si>
  <si>
    <t>TOTAL CALLS</t>
  </si>
  <si>
    <t>Percent Compliant</t>
  </si>
  <si>
    <t>DATE</t>
  </si>
  <si>
    <t>ADDRESS</t>
  </si>
  <si>
    <t>NATURE</t>
  </si>
  <si>
    <t>EMERGENCY RESPONSES</t>
  </si>
  <si>
    <t>NON EMERGENCY RESPONSES</t>
  </si>
  <si>
    <t>RESP TIME</t>
  </si>
  <si>
    <t>RESPONSE TIME</t>
  </si>
  <si>
    <t>Year</t>
  </si>
  <si>
    <t>EMERGENT OR NORMAL TRAFFIC</t>
  </si>
  <si>
    <t>Normal Traffic</t>
  </si>
  <si>
    <t>Sick Person</t>
  </si>
  <si>
    <t>Emergent</t>
  </si>
  <si>
    <t>Critical</t>
  </si>
  <si>
    <t>Breathing Problem</t>
  </si>
  <si>
    <t>Stroke</t>
  </si>
  <si>
    <t>Falls</t>
  </si>
  <si>
    <t xml:space="preserve"> </t>
  </si>
  <si>
    <t>Totals</t>
  </si>
  <si>
    <t>Alpha/Bravo Responses</t>
  </si>
  <si>
    <t>Traffic Accident</t>
  </si>
  <si>
    <t>TRAFFIC</t>
  </si>
  <si>
    <t>Y-to-D 21</t>
  </si>
  <si>
    <t>HVFD response time requirement &lt;7:00 80% of the time, &lt;10:00 100% of the time on emergency calls</t>
  </si>
  <si>
    <t>Invalid Assist</t>
  </si>
  <si>
    <t>Fire Alarm Sounding Residence</t>
  </si>
  <si>
    <t>Unconscious/Fainting (near)</t>
  </si>
  <si>
    <t xml:space="preserve"> HVFD 2022</t>
  </si>
  <si>
    <t>Jan 22</t>
  </si>
  <si>
    <t>Feb 22</t>
  </si>
  <si>
    <t>Mar 22</t>
  </si>
  <si>
    <t>Apr 22</t>
  </si>
  <si>
    <t>May 22</t>
  </si>
  <si>
    <t>June 22</t>
  </si>
  <si>
    <t>Jul 22</t>
  </si>
  <si>
    <t>Aug 22</t>
  </si>
  <si>
    <t>Sep 22</t>
  </si>
  <si>
    <t>Oct 22</t>
  </si>
  <si>
    <t>Nov 22</t>
  </si>
  <si>
    <t>Dec 22</t>
  </si>
  <si>
    <t>January 2022</t>
  </si>
  <si>
    <t>Februrary 2022</t>
  </si>
  <si>
    <t>March 2022</t>
  </si>
  <si>
    <t>April 2022</t>
  </si>
  <si>
    <t>Hidden Valley Fire District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</si>
  <si>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</si>
  <si>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</si>
  <si>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</si>
  <si>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</si>
  <si>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</si>
  <si>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</si>
  <si>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</si>
  <si>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</si>
  <si>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Carbon Monoxide/Inhalation/Hazard</t>
  </si>
  <si>
    <t>3/13/2022</t>
  </si>
  <si>
    <t>6:38</t>
  </si>
  <si>
    <t>Chest Pain</t>
  </si>
  <si>
    <t>3/27/2022</t>
  </si>
  <si>
    <t>7:04</t>
  </si>
  <si>
    <t>3/28/2022</t>
  </si>
  <si>
    <t>18:05</t>
  </si>
  <si>
    <t>3/1/2022</t>
  </si>
  <si>
    <t>9:48</t>
  </si>
  <si>
    <t>Number of Exceptions &gt;7:00</t>
  </si>
  <si>
    <t>Number of Exceptions &gt;10:00</t>
  </si>
  <si>
    <t>Percent Complaint</t>
  </si>
  <si>
    <t>Cardiac Arrest</t>
  </si>
  <si>
    <t>Animal Bites/Attacks</t>
  </si>
  <si>
    <t>Animal Rescue/Desert Pest</t>
  </si>
  <si>
    <t>None</t>
  </si>
  <si>
    <t>Fire Alarm Sounding - Residential</t>
  </si>
  <si>
    <t>Traumatic Injuries</t>
  </si>
  <si>
    <t>Abdominal Pain</t>
  </si>
  <si>
    <t>Breathing Problems</t>
  </si>
  <si>
    <t>Convulcions/Seizures</t>
  </si>
  <si>
    <t>Animal bites/Attacks</t>
  </si>
  <si>
    <t>Unconscious/Fainting(near)</t>
  </si>
  <si>
    <t>Psychiatric/Abnormal Behavior</t>
  </si>
  <si>
    <t>Heart Problems/A.I.C.D</t>
  </si>
  <si>
    <t>10/22/2022</t>
  </si>
  <si>
    <t>10:29</t>
  </si>
  <si>
    <t>10/26/2022</t>
  </si>
  <si>
    <t>9:02</t>
  </si>
  <si>
    <t>10/27/2022</t>
  </si>
  <si>
    <t>9:24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</si>
</sst>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:ss;@"/>
    <numFmt numFmtId="166" formatCode="mm/dd/yy"/>
    <numFmt numFmtId="167" formatCode="[$-10409]m/d/yyyy"/>
    <numFmt numFmtId="168" formatCode="h:mm;@"/>
  </numFmts>
  <fonts count="28">
    <font>
      <sz val="10"/>
      <name val="Arial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SWISS"/>
    </font>
    <font>
      <b/>
      <sz val="8"/>
      <name val="SWISS"/>
    </font>
    <font>
      <b/>
      <i/>
      <sz val="8"/>
      <name val="SWISS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Ti,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20"/>
      <color indexed="8"/>
      <name val="Arial"/>
      <family val="2"/>
    </font>
    <font>
      <sz val="12"/>
      <name val="Arial"/>
      <family val="2"/>
    </font>
    <font>
      <i/>
      <sz val="12"/>
      <color indexed="18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b/>
      <i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7" fillId="0" borderId="0"/>
    <xf numFmtId="0" fontId="19" fillId="0" borderId="0"/>
    <xf numFmtId="0" fontId="2" fillId="0" borderId="0"/>
  </cellStyleXfs>
  <cellXfs count="114">
    <xf numFmtId="0" fontId="0" fillId="0" borderId="0" xfId="0"/>
    <xf numFmtId="1" fontId="4" fillId="0" borderId="1" xfId="4" applyNumberFormat="1" applyFont="1" applyBorder="1" applyAlignment="1">
      <alignment horizontal="center"/>
    </xf>
    <xf numFmtId="1" fontId="5" fillId="2" borderId="1" xfId="4" applyNumberFormat="1" applyFont="1" applyFill="1" applyBorder="1" applyAlignment="1">
      <alignment horizontal="center"/>
    </xf>
    <xf numFmtId="1" fontId="5" fillId="0" borderId="0" xfId="4" applyNumberFormat="1" applyFont="1" applyAlignment="1">
      <alignment horizontal="center"/>
    </xf>
    <xf numFmtId="0" fontId="4" fillId="0" borderId="2" xfId="4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0" fontId="5" fillId="0" borderId="3" xfId="4" applyFont="1" applyBorder="1" applyAlignment="1">
      <alignment horizontal="center"/>
    </xf>
    <xf numFmtId="0" fontId="12" fillId="0" borderId="0" xfId="0" applyFont="1"/>
    <xf numFmtId="165" fontId="12" fillId="0" borderId="0" xfId="0" applyNumberFormat="1" applyFont="1"/>
    <xf numFmtId="16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1" fillId="0" borderId="0" xfId="0" applyFont="1"/>
    <xf numFmtId="0" fontId="0" fillId="0" borderId="0" xfId="0" applyAlignment="1">
      <alignment horizontal="right"/>
    </xf>
    <xf numFmtId="14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14" fontId="15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2" borderId="1" xfId="4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4" applyFont="1" applyBorder="1" applyAlignment="1">
      <alignment horizontal="center"/>
    </xf>
    <xf numFmtId="0" fontId="8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0" fontId="5" fillId="0" borderId="4" xfId="4" applyFont="1" applyBorder="1" applyAlignment="1">
      <alignment horizontal="center" shrinkToFit="1"/>
    </xf>
    <xf numFmtId="1" fontId="5" fillId="0" borderId="5" xfId="4" applyNumberFormat="1" applyFont="1" applyBorder="1" applyAlignment="1">
      <alignment horizontal="center" shrinkToFit="1"/>
    </xf>
    <xf numFmtId="1" fontId="5" fillId="2" borderId="6" xfId="4" applyNumberFormat="1" applyFon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7" fillId="0" borderId="1" xfId="4" applyFont="1" applyBorder="1" applyAlignment="1">
      <alignment horizontal="center"/>
    </xf>
    <xf numFmtId="0" fontId="7" fillId="0" borderId="7" xfId="4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20" fillId="0" borderId="0" xfId="0" applyFont="1"/>
    <xf numFmtId="0" fontId="21" fillId="0" borderId="0" xfId="0" applyFont="1"/>
    <xf numFmtId="21" fontId="0" fillId="0" borderId="0" xfId="0" applyNumberFormat="1"/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22" fontId="0" fillId="0" borderId="0" xfId="0" applyNumberFormat="1" applyAlignment="1">
      <alignment horizontal="center"/>
    </xf>
    <xf numFmtId="165" fontId="11" fillId="0" borderId="0" xfId="0" applyNumberFormat="1" applyFont="1" applyAlignment="1">
      <alignment horizontal="center"/>
    </xf>
    <xf numFmtId="1" fontId="4" fillId="3" borderId="2" xfId="4" applyNumberFormat="1" applyFont="1" applyFill="1" applyBorder="1" applyAlignment="1">
      <alignment horizontal="center"/>
    </xf>
    <xf numFmtId="0" fontId="5" fillId="4" borderId="3" xfId="4" applyFont="1" applyFill="1" applyBorder="1" applyAlignment="1">
      <alignment horizontal="center"/>
    </xf>
    <xf numFmtId="0" fontId="4" fillId="5" borderId="2" xfId="4" applyFont="1" applyFill="1" applyBorder="1" applyAlignment="1">
      <alignment horizontal="center"/>
    </xf>
    <xf numFmtId="1" fontId="4" fillId="5" borderId="2" xfId="4" applyNumberFormat="1" applyFont="1" applyFill="1" applyBorder="1" applyAlignment="1">
      <alignment horizontal="center"/>
    </xf>
    <xf numFmtId="0" fontId="4" fillId="5" borderId="1" xfId="4" applyFont="1" applyFill="1" applyBorder="1" applyAlignment="1">
      <alignment horizontal="center"/>
    </xf>
    <xf numFmtId="1" fontId="4" fillId="5" borderId="1" xfId="4" applyNumberFormat="1" applyFont="1" applyFill="1" applyBorder="1" applyAlignment="1">
      <alignment horizontal="center"/>
    </xf>
    <xf numFmtId="0" fontId="1" fillId="5" borderId="1" xfId="4" applyFont="1" applyFill="1" applyBorder="1" applyAlignment="1">
      <alignment horizontal="center"/>
    </xf>
    <xf numFmtId="0" fontId="9" fillId="5" borderId="1" xfId="4" applyFont="1" applyFill="1" applyBorder="1" applyAlignment="1">
      <alignment horizontal="center"/>
    </xf>
    <xf numFmtId="10" fontId="1" fillId="5" borderId="1" xfId="4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0" fontId="1" fillId="6" borderId="1" xfId="4" applyNumberFormat="1" applyFont="1" applyFill="1" applyBorder="1" applyAlignment="1">
      <alignment horizontal="center"/>
    </xf>
    <xf numFmtId="0" fontId="10" fillId="6" borderId="0" xfId="4" applyFont="1" applyFill="1" applyAlignment="1">
      <alignment horizontal="center"/>
    </xf>
    <xf numFmtId="1" fontId="3" fillId="0" borderId="1" xfId="4" applyNumberFormat="1" applyFont="1" applyBorder="1" applyAlignment="1">
      <alignment horizontal="center"/>
    </xf>
    <xf numFmtId="0" fontId="5" fillId="7" borderId="2" xfId="4" applyFont="1" applyFill="1" applyBorder="1" applyAlignment="1">
      <alignment horizontal="center"/>
    </xf>
    <xf numFmtId="0" fontId="5" fillId="8" borderId="1" xfId="4" applyFont="1" applyFill="1" applyBorder="1" applyAlignment="1">
      <alignment horizontal="center"/>
    </xf>
    <xf numFmtId="0" fontId="18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11" fillId="9" borderId="0" xfId="0" applyFont="1" applyFill="1" applyAlignment="1">
      <alignment horizontal="center"/>
    </xf>
    <xf numFmtId="0" fontId="0" fillId="9" borderId="0" xfId="0" applyFill="1" applyAlignment="1">
      <alignment horizontal="center" shrinkToFit="1"/>
    </xf>
    <xf numFmtId="14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68" fontId="23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/>
    <xf numFmtId="14" fontId="24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4" fontId="25" fillId="0" borderId="1" xfId="0" applyNumberFormat="1" applyFont="1" applyBorder="1" applyAlignment="1">
      <alignment horizontal="center" vertical="top" wrapText="1" readingOrder="1"/>
    </xf>
    <xf numFmtId="21" fontId="23" fillId="0" borderId="1" xfId="0" applyNumberFormat="1" applyFont="1" applyBorder="1" applyAlignment="1">
      <alignment horizontal="center"/>
    </xf>
    <xf numFmtId="22" fontId="23" fillId="0" borderId="0" xfId="0" applyNumberFormat="1" applyFont="1" applyAlignment="1">
      <alignment horizontal="center"/>
    </xf>
    <xf numFmtId="21" fontId="23" fillId="0" borderId="0" xfId="0" applyNumberFormat="1" applyFont="1" applyAlignment="1">
      <alignment horizontal="center"/>
    </xf>
    <xf numFmtId="14" fontId="25" fillId="0" borderId="0" xfId="0" applyNumberFormat="1" applyFont="1" applyAlignment="1">
      <alignment horizontal="center" vertical="top" wrapText="1" readingOrder="1"/>
    </xf>
    <xf numFmtId="0" fontId="25" fillId="0" borderId="0" xfId="0" applyFont="1" applyAlignment="1">
      <alignment horizontal="center" vertical="top" wrapText="1" readingOrder="1"/>
    </xf>
    <xf numFmtId="14" fontId="23" fillId="0" borderId="0" xfId="0" applyNumberFormat="1" applyFont="1" applyAlignment="1">
      <alignment horizontal="center"/>
    </xf>
    <xf numFmtId="20" fontId="23" fillId="0" borderId="1" xfId="0" applyNumberFormat="1" applyFont="1" applyBorder="1" applyAlignment="1">
      <alignment horizontal="center"/>
    </xf>
    <xf numFmtId="20" fontId="23" fillId="0" borderId="0" xfId="0" applyNumberFormat="1" applyFont="1" applyAlignment="1">
      <alignment horizontal="center"/>
    </xf>
    <xf numFmtId="165" fontId="23" fillId="0" borderId="0" xfId="0" applyNumberFormat="1" applyFont="1"/>
    <xf numFmtId="16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top" wrapText="1" readingOrder="1"/>
    </xf>
    <xf numFmtId="165" fontId="23" fillId="0" borderId="1" xfId="0" applyNumberFormat="1" applyFont="1" applyBorder="1" applyAlignment="1">
      <alignment horizontal="center"/>
    </xf>
    <xf numFmtId="20" fontId="25" fillId="0" borderId="1" xfId="0" applyNumberFormat="1" applyFont="1" applyBorder="1" applyAlignment="1">
      <alignment horizontal="center" vertical="top" wrapText="1" readingOrder="1"/>
    </xf>
    <xf numFmtId="167" fontId="25" fillId="0" borderId="1" xfId="0" applyNumberFormat="1" applyFont="1" applyBorder="1" applyAlignment="1">
      <alignment horizontal="center" vertical="top" wrapText="1" readingOrder="1"/>
    </xf>
    <xf numFmtId="49" fontId="23" fillId="0" borderId="1" xfId="0" applyNumberFormat="1" applyFont="1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26" fillId="0" borderId="1" xfId="0" applyFont="1" applyBorder="1" applyAlignment="1">
      <alignment horizontal="center"/>
    </xf>
    <xf numFmtId="49" fontId="5" fillId="4" borderId="3" xfId="4" applyNumberFormat="1" applyFont="1" applyFill="1" applyBorder="1" applyAlignment="1">
      <alignment horizontal="center"/>
    </xf>
    <xf numFmtId="0" fontId="7" fillId="10" borderId="1" xfId="4" applyFont="1" applyFill="1" applyBorder="1" applyAlignment="1">
      <alignment horizontal="center"/>
    </xf>
    <xf numFmtId="1" fontId="7" fillId="10" borderId="7" xfId="4" applyNumberFormat="1" applyFont="1" applyFill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27" fillId="0" borderId="0" xfId="0" applyFont="1" applyAlignment="1">
      <alignment horizontal="center"/>
    </xf>
    <xf numFmtId="0" fontId="7" fillId="6" borderId="0" xfId="0" applyFont="1" applyFill="1" applyAlignment="1">
      <alignment horizontal="center"/>
    </xf>
    <xf numFmtId="10" fontId="3" fillId="5" borderId="1" xfId="0" applyNumberFormat="1" applyFont="1" applyFill="1" applyBorder="1" applyAlignment="1">
      <alignment horizontal="center"/>
    </xf>
    <xf numFmtId="10" fontId="3" fillId="6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1" xfId="0" applyFont="1" applyBorder="1"/>
    <xf numFmtId="0" fontId="7" fillId="0" borderId="8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_Sheet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Hidden</a:t>
            </a:r>
            <a:r>
              <a:rPr lang="en-US" baseline="0"/>
              <a:t> Valley Fire District</a:t>
            </a:r>
            <a:endParaRPr lang="en-US"/>
          </a:p>
        </c:rich>
      </c:tx>
      <c:layout>
        <c:manualLayout>
          <c:xMode val="edge"/>
          <c:yMode val="edge"/>
          <c:x val="0.32259195773779847"/>
          <c:y val="3.09951914221722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478826416927676E-2"/>
          <c:y val="0.18795249691646276"/>
          <c:w val="0.90827754097587055"/>
          <c:h val="0.72224891369982203"/>
        </c:manualLayout>
      </c:layout>
      <c:lineChart>
        <c:grouping val="standard"/>
        <c:varyColors val="0"/>
        <c:ser>
          <c:idx val="2"/>
          <c:order val="0"/>
          <c:tx>
            <c:v>2022</c:v>
          </c:tx>
          <c:spPr>
            <a:ln w="34925" cap="rnd">
              <a:solidFill>
                <a:srgbClr val="00B0F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val>
            <c:numRef>
              <c:f>'Graphs Trends 2020 - 2022'!$B$35:$M$35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12</c:v>
                </c:pt>
                <c:pt idx="6">
                  <c:v>7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28-4EC2-A032-7D8B33EBE9CE}"/>
            </c:ext>
          </c:extLst>
        </c:ser>
        <c:ser>
          <c:idx val="5"/>
          <c:order val="1"/>
          <c:tx>
            <c:v>2021</c:v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 Feb</c:v>
              </c:pt>
              <c:pt idx="2">
                <c:v> Mar</c:v>
              </c:pt>
              <c:pt idx="3">
                <c:v> Apr</c:v>
              </c:pt>
              <c:pt idx="4">
                <c:v> May</c:v>
              </c:pt>
              <c:pt idx="5">
                <c:v> Jun</c:v>
              </c:pt>
              <c:pt idx="6">
                <c:v> Jul</c:v>
              </c:pt>
              <c:pt idx="7">
                <c:v> Aug</c:v>
              </c:pt>
              <c:pt idx="8">
                <c:v> Sep</c:v>
              </c:pt>
              <c:pt idx="9">
                <c:v> Oct</c:v>
              </c:pt>
              <c:pt idx="10">
                <c:v> Nov</c:v>
              </c:pt>
              <c:pt idx="11">
                <c:v> Dec</c:v>
              </c:pt>
            </c:strLit>
          </c:cat>
          <c:val>
            <c:numRef>
              <c:f>'Graphs Trends 2020 - 2022'!$B$36:$M$36</c:f>
              <c:numCache>
                <c:formatCode>0</c:formatCode>
                <c:ptCount val="12"/>
                <c:pt idx="0">
                  <c:v>12</c:v>
                </c:pt>
                <c:pt idx="1">
                  <c:v>6</c:v>
                </c:pt>
                <c:pt idx="2">
                  <c:v>7</c:v>
                </c:pt>
                <c:pt idx="3">
                  <c:v>17</c:v>
                </c:pt>
                <c:pt idx="4">
                  <c:v>22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15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C-4397-9D84-F2CD9E777D16}"/>
            </c:ext>
          </c:extLst>
        </c:ser>
        <c:ser>
          <c:idx val="0"/>
          <c:order val="2"/>
          <c:tx>
            <c:strRef>
              <c:f>'Graphs Trends 2020 - 2022'!$A$37</c:f>
              <c:strCache>
                <c:ptCount val="1"/>
                <c:pt idx="0">
                  <c:v>2020</c:v>
                </c:pt>
              </c:strCache>
            </c:strRef>
          </c:tx>
          <c:spPr>
            <a:ln w="34925" cap="rnd">
              <a:solidFill>
                <a:srgbClr val="FFFF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 Feb</c:v>
              </c:pt>
              <c:pt idx="2">
                <c:v> Mar</c:v>
              </c:pt>
              <c:pt idx="3">
                <c:v> Apr</c:v>
              </c:pt>
              <c:pt idx="4">
                <c:v> May</c:v>
              </c:pt>
              <c:pt idx="5">
                <c:v> Jun</c:v>
              </c:pt>
              <c:pt idx="6">
                <c:v> Jul</c:v>
              </c:pt>
              <c:pt idx="7">
                <c:v> Aug</c:v>
              </c:pt>
              <c:pt idx="8">
                <c:v> Sep</c:v>
              </c:pt>
              <c:pt idx="9">
                <c:v> Oct</c:v>
              </c:pt>
              <c:pt idx="10">
                <c:v> Nov</c:v>
              </c:pt>
              <c:pt idx="11">
                <c:v> Dec</c:v>
              </c:pt>
            </c:strLit>
          </c:cat>
          <c:val>
            <c:numRef>
              <c:f>'Graphs Trends 2020 - 2022'!$B$37:$M$37</c:f>
              <c:numCache>
                <c:formatCode>0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11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7</c:v>
                </c:pt>
                <c:pt idx="8">
                  <c:v>16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94-4812-96BD-A03F447BD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512568"/>
        <c:axId val="624507648"/>
      </c:lineChart>
      <c:catAx>
        <c:axId val="62451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507648"/>
        <c:crosses val="autoZero"/>
        <c:auto val="1"/>
        <c:lblAlgn val="ctr"/>
        <c:lblOffset val="100"/>
        <c:noMultiLvlLbl val="0"/>
      </c:catAx>
      <c:valAx>
        <c:axId val="624507648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Call</a:t>
                </a:r>
                <a:r>
                  <a:rPr lang="en-US" baseline="0"/>
                  <a:t> VOlume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512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>
      <c:oddHeader>&amp;C&amp;"+,Bold"&amp;14Hidden Valley Fire District</c:oddHeader>
    </c:headerFooter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596901</xdr:colOff>
      <xdr:row>42</xdr:row>
      <xdr:rowOff>79375</xdr:rowOff>
    </xdr:from>
    <xdr:to>
      <xdr:col>14</xdr:col>
      <xdr:colOff>142875</xdr:colOff>
      <xdr:row>75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10DE39-E0AF-4B6E-8E50-06449C8ACE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zoomScale="120" zoomScaleNormal="120" zoomScalePageLayoutView="120" workbookViewId="0">
      <selection activeCell="K35" sqref="K35"/>
    </sheetView>
  </sheetViews>
  <sheetFormatPr baseColWidth="10" defaultColWidth="9.1640625" defaultRowHeight="13"/>
  <cols>
    <col min="1" max="1" width="31.33203125" style="39" customWidth="1"/>
    <col min="2" max="13" width="7.33203125" style="7" customWidth="1"/>
    <col min="14" max="14" width="9" style="7" customWidth="1"/>
    <col min="15" max="16384" width="9.1640625" style="7"/>
  </cols>
  <sheetData>
    <row r="1" spans="1:17" s="39" customFormat="1" ht="12.75" customHeight="1">
      <c r="A1" s="8" t="s">
        <v>58</v>
      </c>
      <c r="B1" s="100" t="s">
        <v>59</v>
      </c>
      <c r="C1" s="100" t="s">
        <v>60</v>
      </c>
      <c r="D1" s="100" t="s">
        <v>61</v>
      </c>
      <c r="E1" s="100" t="s">
        <v>62</v>
      </c>
      <c r="F1" s="100" t="s">
        <v>63</v>
      </c>
      <c r="G1" s="100" t="s">
        <v>64</v>
      </c>
      <c r="H1" s="100" t="s">
        <v>65</v>
      </c>
      <c r="I1" s="100" t="s">
        <v>66</v>
      </c>
      <c r="J1" s="100" t="s">
        <v>67</v>
      </c>
      <c r="K1" s="100" t="s">
        <v>68</v>
      </c>
      <c r="L1" s="100" t="s">
        <v>69</v>
      </c>
      <c r="M1" s="100" t="s">
        <v>70</v>
      </c>
      <c r="N1" s="52" t="s">
        <v>53</v>
      </c>
      <c r="O1" s="66"/>
      <c r="P1" s="66"/>
      <c r="Q1" s="66"/>
    </row>
    <row r="2" spans="1:17" ht="11" customHeight="1">
      <c r="A2" s="64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7"/>
      <c r="P2" s="67"/>
      <c r="Q2" s="67"/>
    </row>
    <row r="3" spans="1:17" ht="11" customHeight="1">
      <c r="A3" s="30" t="s">
        <v>13</v>
      </c>
      <c r="B3" s="55">
        <v>0</v>
      </c>
      <c r="C3" s="56">
        <v>0</v>
      </c>
      <c r="D3" s="53">
        <v>0</v>
      </c>
      <c r="E3" s="53">
        <v>0</v>
      </c>
      <c r="F3" s="53">
        <v>0</v>
      </c>
      <c r="G3" s="53">
        <v>0</v>
      </c>
      <c r="H3" s="53">
        <v>0</v>
      </c>
      <c r="I3" s="53">
        <v>0</v>
      </c>
      <c r="J3" s="53">
        <v>0</v>
      </c>
      <c r="K3" s="53">
        <v>0</v>
      </c>
      <c r="L3" s="53">
        <v>0</v>
      </c>
      <c r="M3" s="53">
        <v>0</v>
      </c>
      <c r="N3" s="54">
        <f t="shared" ref="N3:N15" si="0">SUM(B3:M3)</f>
        <v>0</v>
      </c>
      <c r="O3" s="67"/>
      <c r="P3" s="67"/>
      <c r="Q3" s="67"/>
    </row>
    <row r="4" spans="1:17" ht="11" customHeight="1">
      <c r="A4" s="30" t="s">
        <v>14</v>
      </c>
      <c r="B4" s="55">
        <v>0</v>
      </c>
      <c r="C4" s="56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4">
        <f t="shared" si="0"/>
        <v>0</v>
      </c>
      <c r="O4" s="67"/>
      <c r="P4" s="67"/>
      <c r="Q4" s="67"/>
    </row>
    <row r="5" spans="1:17" ht="11" customHeight="1">
      <c r="A5" s="30" t="s">
        <v>15</v>
      </c>
      <c r="B5" s="55">
        <v>0</v>
      </c>
      <c r="C5" s="55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f t="shared" si="0"/>
        <v>0</v>
      </c>
      <c r="O5" s="67"/>
      <c r="P5" s="67"/>
      <c r="Q5" s="67"/>
    </row>
    <row r="6" spans="1:17" ht="11" customHeight="1">
      <c r="A6" s="30" t="s">
        <v>16</v>
      </c>
      <c r="B6" s="55">
        <v>0</v>
      </c>
      <c r="C6" s="55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4">
        <f t="shared" si="0"/>
        <v>0</v>
      </c>
      <c r="O6" s="67"/>
      <c r="P6" s="67"/>
      <c r="Q6" s="67"/>
    </row>
    <row r="7" spans="1:17" ht="11" customHeight="1">
      <c r="A7" s="30" t="s">
        <v>17</v>
      </c>
      <c r="B7" s="56">
        <v>0</v>
      </c>
      <c r="C7" s="56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f t="shared" si="0"/>
        <v>0</v>
      </c>
      <c r="O7" s="67"/>
      <c r="P7" s="67"/>
      <c r="Q7" s="67"/>
    </row>
    <row r="8" spans="1:17" ht="9.25" customHeight="1">
      <c r="A8" s="30" t="s">
        <v>18</v>
      </c>
      <c r="B8" s="56">
        <v>0</v>
      </c>
      <c r="C8" s="55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4">
        <f t="shared" si="0"/>
        <v>0</v>
      </c>
      <c r="O8" s="67"/>
      <c r="P8" s="67"/>
      <c r="Q8" s="67"/>
    </row>
    <row r="9" spans="1:17" ht="11" customHeight="1">
      <c r="A9" s="30" t="s">
        <v>19</v>
      </c>
      <c r="B9" s="56">
        <v>0</v>
      </c>
      <c r="C9" s="56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f t="shared" si="0"/>
        <v>0</v>
      </c>
      <c r="O9" s="67"/>
      <c r="P9" s="67"/>
      <c r="Q9" s="67"/>
    </row>
    <row r="10" spans="1:17" ht="11" customHeight="1">
      <c r="A10" s="30" t="s">
        <v>20</v>
      </c>
      <c r="B10" s="56">
        <v>0</v>
      </c>
      <c r="C10" s="56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4">
        <f t="shared" si="0"/>
        <v>0</v>
      </c>
      <c r="O10" s="67"/>
      <c r="P10" s="67"/>
      <c r="Q10" s="68" t="s">
        <v>48</v>
      </c>
    </row>
    <row r="11" spans="1:17" ht="11" customHeight="1">
      <c r="A11" s="40" t="s">
        <v>21</v>
      </c>
      <c r="B11" s="56">
        <v>0</v>
      </c>
      <c r="C11" s="56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f t="shared" si="0"/>
        <v>0</v>
      </c>
      <c r="O11" s="67"/>
      <c r="P11" s="67"/>
      <c r="Q11" s="67"/>
    </row>
    <row r="12" spans="1:17" ht="11" customHeight="1">
      <c r="A12" s="30" t="s">
        <v>22</v>
      </c>
      <c r="B12" s="56">
        <v>3</v>
      </c>
      <c r="C12" s="56">
        <v>1</v>
      </c>
      <c r="D12" s="53">
        <v>3</v>
      </c>
      <c r="E12" s="53">
        <v>3</v>
      </c>
      <c r="F12" s="53">
        <v>0</v>
      </c>
      <c r="G12" s="53">
        <v>4</v>
      </c>
      <c r="H12" s="53">
        <v>5</v>
      </c>
      <c r="I12" s="53">
        <v>2</v>
      </c>
      <c r="J12" s="53">
        <v>4</v>
      </c>
      <c r="K12" s="53">
        <v>4</v>
      </c>
      <c r="L12" s="53">
        <v>0</v>
      </c>
      <c r="M12" s="53">
        <v>0</v>
      </c>
      <c r="N12" s="54">
        <f t="shared" si="0"/>
        <v>29</v>
      </c>
      <c r="O12" s="67"/>
      <c r="P12" s="67"/>
      <c r="Q12" s="68" t="s">
        <v>48</v>
      </c>
    </row>
    <row r="13" spans="1:17" ht="11" customHeight="1">
      <c r="A13" s="30" t="s">
        <v>23</v>
      </c>
      <c r="B13" s="56">
        <v>0</v>
      </c>
      <c r="C13" s="55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f t="shared" si="0"/>
        <v>0</v>
      </c>
      <c r="O13" s="67"/>
      <c r="P13" s="67"/>
      <c r="Q13" s="68" t="s">
        <v>48</v>
      </c>
    </row>
    <row r="14" spans="1:17" ht="11" customHeight="1">
      <c r="A14" s="30" t="s">
        <v>24</v>
      </c>
      <c r="B14" s="56">
        <v>1</v>
      </c>
      <c r="C14" s="55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4">
        <f t="shared" si="0"/>
        <v>1</v>
      </c>
      <c r="O14" s="67"/>
      <c r="P14" s="67"/>
      <c r="Q14" s="67"/>
    </row>
    <row r="15" spans="1:17" ht="10.5" customHeight="1">
      <c r="A15" s="28" t="s">
        <v>25</v>
      </c>
      <c r="B15" s="2">
        <f>SUM(B3:B14)</f>
        <v>4</v>
      </c>
      <c r="C15" s="2">
        <f t="shared" ref="C15:M15" si="1">SUM(C3:C14)</f>
        <v>1</v>
      </c>
      <c r="D15" s="2">
        <f t="shared" si="1"/>
        <v>3</v>
      </c>
      <c r="E15" s="2">
        <f t="shared" si="1"/>
        <v>3</v>
      </c>
      <c r="F15" s="2">
        <f t="shared" si="1"/>
        <v>0</v>
      </c>
      <c r="G15" s="2">
        <f t="shared" si="1"/>
        <v>4</v>
      </c>
      <c r="H15" s="2">
        <f t="shared" si="1"/>
        <v>5</v>
      </c>
      <c r="I15" s="2">
        <f t="shared" si="1"/>
        <v>2</v>
      </c>
      <c r="J15" s="2">
        <f>SUM(J3:J14)</f>
        <v>4</v>
      </c>
      <c r="K15" s="2">
        <f t="shared" si="1"/>
        <v>4</v>
      </c>
      <c r="L15" s="2">
        <f t="shared" si="1"/>
        <v>0</v>
      </c>
      <c r="M15" s="2">
        <f t="shared" si="1"/>
        <v>0</v>
      </c>
      <c r="N15" s="51">
        <f t="shared" si="0"/>
        <v>30</v>
      </c>
      <c r="O15" s="67"/>
      <c r="P15" s="67"/>
      <c r="Q15" s="67"/>
    </row>
    <row r="16" spans="1:17" ht="6" hidden="1" customHeight="1">
      <c r="A16" s="3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7"/>
      <c r="P16" s="67"/>
      <c r="Q16" s="67"/>
    </row>
    <row r="17" spans="1:19" ht="11" customHeight="1">
      <c r="A17" s="65" t="s">
        <v>26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7"/>
      <c r="P17" s="67"/>
      <c r="Q17" s="67"/>
    </row>
    <row r="18" spans="1:19" ht="11" customHeight="1">
      <c r="A18" s="30" t="s">
        <v>27</v>
      </c>
      <c r="B18" s="56">
        <v>0</v>
      </c>
      <c r="C18" s="55">
        <v>0</v>
      </c>
      <c r="D18" s="56">
        <v>0</v>
      </c>
      <c r="E18" s="56">
        <v>2</v>
      </c>
      <c r="F18" s="56">
        <v>2</v>
      </c>
      <c r="G18" s="56">
        <v>3</v>
      </c>
      <c r="H18" s="56">
        <v>0</v>
      </c>
      <c r="I18" s="56">
        <v>1</v>
      </c>
      <c r="J18" s="56">
        <v>1</v>
      </c>
      <c r="K18" s="56">
        <v>0</v>
      </c>
      <c r="L18" s="56">
        <v>0</v>
      </c>
      <c r="M18" s="56">
        <v>0</v>
      </c>
      <c r="N18" s="54">
        <f>SUM(B18:M18)</f>
        <v>9</v>
      </c>
      <c r="O18" s="67"/>
      <c r="P18" s="67"/>
      <c r="Q18" s="67"/>
      <c r="S18" s="48" t="s">
        <v>48</v>
      </c>
    </row>
    <row r="19" spans="1:19" ht="11" customHeight="1">
      <c r="A19" s="30" t="s">
        <v>28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2</v>
      </c>
      <c r="L19" s="56">
        <v>0</v>
      </c>
      <c r="M19" s="56">
        <v>0</v>
      </c>
      <c r="N19" s="54">
        <f>SUM(B19:M19)</f>
        <v>2</v>
      </c>
      <c r="O19" s="67"/>
      <c r="P19" s="67"/>
      <c r="Q19" s="67"/>
    </row>
    <row r="20" spans="1:19" ht="11" customHeight="1">
      <c r="A20" s="30" t="s">
        <v>29</v>
      </c>
      <c r="B20" s="56">
        <v>1</v>
      </c>
      <c r="C20" s="56">
        <v>2</v>
      </c>
      <c r="D20" s="56">
        <v>0</v>
      </c>
      <c r="E20" s="56">
        <v>0</v>
      </c>
      <c r="F20" s="56">
        <v>1</v>
      </c>
      <c r="G20" s="56">
        <v>1</v>
      </c>
      <c r="H20" s="56">
        <v>2</v>
      </c>
      <c r="I20" s="56">
        <v>1</v>
      </c>
      <c r="J20" s="56">
        <v>1</v>
      </c>
      <c r="K20" s="56">
        <v>1</v>
      </c>
      <c r="L20" s="56">
        <v>0</v>
      </c>
      <c r="M20" s="56">
        <v>0</v>
      </c>
      <c r="N20" s="54">
        <f>SUM(B20:M20)</f>
        <v>10</v>
      </c>
      <c r="O20" s="67"/>
      <c r="P20" s="67"/>
      <c r="Q20" s="68" t="s">
        <v>48</v>
      </c>
    </row>
    <row r="21" spans="1:19" ht="11" customHeight="1">
      <c r="A21" s="30" t="s">
        <v>50</v>
      </c>
      <c r="B21" s="57">
        <v>0</v>
      </c>
      <c r="C21" s="57">
        <v>2</v>
      </c>
      <c r="D21" s="56">
        <v>1</v>
      </c>
      <c r="E21" s="56">
        <v>0</v>
      </c>
      <c r="F21" s="56">
        <v>1</v>
      </c>
      <c r="G21" s="56">
        <v>4</v>
      </c>
      <c r="H21" s="56">
        <v>0</v>
      </c>
      <c r="I21" s="56">
        <v>1</v>
      </c>
      <c r="J21" s="56">
        <v>0</v>
      </c>
      <c r="K21" s="56">
        <v>0</v>
      </c>
      <c r="L21" s="56">
        <v>0</v>
      </c>
      <c r="M21" s="56">
        <v>0</v>
      </c>
      <c r="N21" s="54">
        <f>SUM(B21:M21)</f>
        <v>9</v>
      </c>
      <c r="O21" s="67"/>
      <c r="P21" s="67"/>
      <c r="Q21" s="67"/>
    </row>
    <row r="22" spans="1:19" ht="11" customHeight="1">
      <c r="A22" s="28" t="s">
        <v>26</v>
      </c>
      <c r="B22" s="2">
        <f t="shared" ref="B22:J22" si="2">SUM(B16:B21)</f>
        <v>1</v>
      </c>
      <c r="C22" s="2">
        <f>SUM(C18:C21)</f>
        <v>4</v>
      </c>
      <c r="D22" s="2">
        <f t="shared" si="2"/>
        <v>1</v>
      </c>
      <c r="E22" s="2">
        <f t="shared" si="2"/>
        <v>2</v>
      </c>
      <c r="F22" s="2">
        <f t="shared" si="2"/>
        <v>4</v>
      </c>
      <c r="G22" s="2">
        <f t="shared" si="2"/>
        <v>8</v>
      </c>
      <c r="H22" s="2">
        <f t="shared" si="2"/>
        <v>2</v>
      </c>
      <c r="I22" s="2">
        <f t="shared" si="2"/>
        <v>3</v>
      </c>
      <c r="J22" s="2">
        <f t="shared" si="2"/>
        <v>2</v>
      </c>
      <c r="K22" s="2">
        <f>SUM(K18:K21)</f>
        <v>3</v>
      </c>
      <c r="L22" s="2">
        <f>SUM(L18:L21)</f>
        <v>0</v>
      </c>
      <c r="M22" s="2">
        <f>SUM(M18:M21)</f>
        <v>0</v>
      </c>
      <c r="N22" s="2">
        <f>SUM(B22:M22)</f>
        <v>30</v>
      </c>
      <c r="O22" s="67"/>
      <c r="P22" s="67"/>
      <c r="Q22" s="67"/>
    </row>
    <row r="23" spans="1:19" ht="18" customHeight="1" thickBot="1">
      <c r="A23" s="4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7"/>
      <c r="P23" s="67"/>
      <c r="Q23" s="67"/>
    </row>
    <row r="24" spans="1:19" s="36" customFormat="1" ht="14.25" customHeight="1" thickBot="1">
      <c r="A24" s="33" t="s">
        <v>30</v>
      </c>
      <c r="B24" s="34">
        <f t="shared" ref="B24:K24" si="3">SUM(B22+B15)</f>
        <v>5</v>
      </c>
      <c r="C24" s="34">
        <f t="shared" si="3"/>
        <v>5</v>
      </c>
      <c r="D24" s="34">
        <f t="shared" si="3"/>
        <v>4</v>
      </c>
      <c r="E24" s="34">
        <f t="shared" si="3"/>
        <v>5</v>
      </c>
      <c r="F24" s="34">
        <f t="shared" si="3"/>
        <v>4</v>
      </c>
      <c r="G24" s="34">
        <f t="shared" si="3"/>
        <v>12</v>
      </c>
      <c r="H24" s="34">
        <f t="shared" si="3"/>
        <v>7</v>
      </c>
      <c r="I24" s="34">
        <f t="shared" si="3"/>
        <v>5</v>
      </c>
      <c r="J24" s="34">
        <f t="shared" si="3"/>
        <v>6</v>
      </c>
      <c r="K24" s="34">
        <f t="shared" si="3"/>
        <v>7</v>
      </c>
      <c r="L24" s="34">
        <f>SUM(L22+L15)</f>
        <v>0</v>
      </c>
      <c r="M24" s="34">
        <f>SUM(M22+M15)</f>
        <v>0</v>
      </c>
      <c r="N24" s="35">
        <f>SUM(B24:M24)</f>
        <v>60</v>
      </c>
      <c r="O24" s="69"/>
      <c r="P24" s="69"/>
      <c r="Q24" s="69"/>
    </row>
    <row r="25" spans="1:19" ht="17.25" customHeight="1">
      <c r="A25" s="42"/>
      <c r="B25" s="100" t="s">
        <v>59</v>
      </c>
      <c r="C25" s="100" t="s">
        <v>60</v>
      </c>
      <c r="D25" s="100" t="s">
        <v>61</v>
      </c>
      <c r="E25" s="100" t="s">
        <v>62</v>
      </c>
      <c r="F25" s="100" t="s">
        <v>63</v>
      </c>
      <c r="G25" s="100" t="s">
        <v>64</v>
      </c>
      <c r="H25" s="100" t="s">
        <v>65</v>
      </c>
      <c r="I25" s="100" t="s">
        <v>66</v>
      </c>
      <c r="J25" s="100" t="s">
        <v>67</v>
      </c>
      <c r="K25" s="100" t="s">
        <v>68</v>
      </c>
      <c r="L25" s="100" t="s">
        <v>69</v>
      </c>
      <c r="M25" s="100" t="s">
        <v>70</v>
      </c>
      <c r="N25" s="4"/>
      <c r="O25" s="67"/>
      <c r="P25" s="67"/>
      <c r="Q25" s="67"/>
    </row>
    <row r="26" spans="1:19" ht="21" customHeight="1">
      <c r="A26" s="31" t="s">
        <v>94</v>
      </c>
      <c r="B26" s="58">
        <v>1</v>
      </c>
      <c r="C26" s="58">
        <v>1</v>
      </c>
      <c r="D26" s="58">
        <v>2</v>
      </c>
      <c r="E26" s="57">
        <v>3</v>
      </c>
      <c r="F26" s="57">
        <v>0</v>
      </c>
      <c r="G26" s="57">
        <v>3</v>
      </c>
      <c r="H26" s="57">
        <v>4</v>
      </c>
      <c r="I26" s="57">
        <v>2</v>
      </c>
      <c r="J26" s="57">
        <v>2</v>
      </c>
      <c r="K26" s="57">
        <v>3</v>
      </c>
      <c r="L26" s="57">
        <v>0</v>
      </c>
      <c r="M26" s="57">
        <v>0</v>
      </c>
      <c r="N26" s="54">
        <f>SUM(B26:M26)</f>
        <v>21</v>
      </c>
      <c r="O26" s="67"/>
      <c r="P26" s="67"/>
      <c r="Q26" s="67"/>
    </row>
    <row r="27" spans="1:19" ht="17.25" hidden="1" customHeight="1">
      <c r="A27" s="32"/>
      <c r="B27" s="59">
        <f t="shared" ref="B27:M27" si="4">IF(B26=0,"0",B26/B15)</f>
        <v>0.25</v>
      </c>
      <c r="C27" s="59">
        <f t="shared" si="4"/>
        <v>1</v>
      </c>
      <c r="D27" s="59">
        <f t="shared" si="4"/>
        <v>0.66666666666666663</v>
      </c>
      <c r="E27" s="59">
        <f t="shared" si="4"/>
        <v>1</v>
      </c>
      <c r="F27" s="59" t="str">
        <f t="shared" si="4"/>
        <v>0</v>
      </c>
      <c r="G27" s="59">
        <f t="shared" si="4"/>
        <v>0.75</v>
      </c>
      <c r="H27" s="59">
        <f t="shared" si="4"/>
        <v>0.8</v>
      </c>
      <c r="I27" s="59">
        <f t="shared" si="4"/>
        <v>1</v>
      </c>
      <c r="J27" s="59">
        <f t="shared" si="4"/>
        <v>0.5</v>
      </c>
      <c r="K27" s="59">
        <f t="shared" si="4"/>
        <v>0.75</v>
      </c>
      <c r="L27" s="59" t="str">
        <f t="shared" si="4"/>
        <v>0</v>
      </c>
      <c r="M27" s="59" t="str">
        <f t="shared" si="4"/>
        <v>0</v>
      </c>
      <c r="N27" s="59">
        <f>SUM(N26/N15)</f>
        <v>0.7</v>
      </c>
      <c r="O27" s="67"/>
      <c r="P27" s="67"/>
      <c r="Q27" s="67"/>
    </row>
    <row r="28" spans="1:19" ht="13.5" customHeight="1">
      <c r="A28" s="62" t="s">
        <v>31</v>
      </c>
      <c r="B28" s="59">
        <f t="shared" ref="B28:M28" si="5">100%-B27</f>
        <v>0.75</v>
      </c>
      <c r="C28" s="59">
        <f t="shared" si="5"/>
        <v>0</v>
      </c>
      <c r="D28" s="59">
        <f t="shared" si="5"/>
        <v>0.33333333333333337</v>
      </c>
      <c r="E28" s="59">
        <f t="shared" si="5"/>
        <v>0</v>
      </c>
      <c r="F28" s="59">
        <f t="shared" si="5"/>
        <v>1</v>
      </c>
      <c r="G28" s="59">
        <f t="shared" si="5"/>
        <v>0.25</v>
      </c>
      <c r="H28" s="59">
        <f t="shared" si="5"/>
        <v>0.19999999999999996</v>
      </c>
      <c r="I28" s="59">
        <f t="shared" si="5"/>
        <v>0</v>
      </c>
      <c r="J28" s="59">
        <f t="shared" si="5"/>
        <v>0.5</v>
      </c>
      <c r="K28" s="59">
        <f t="shared" si="5"/>
        <v>0.25</v>
      </c>
      <c r="L28" s="59">
        <f t="shared" si="5"/>
        <v>1</v>
      </c>
      <c r="M28" s="59">
        <f t="shared" si="5"/>
        <v>1</v>
      </c>
      <c r="N28" s="61">
        <f>SUM(1-N27)</f>
        <v>0.30000000000000004</v>
      </c>
      <c r="O28" s="67"/>
      <c r="P28" s="67"/>
      <c r="Q28" s="67"/>
    </row>
    <row r="29" spans="1:19" ht="12.75" customHeight="1">
      <c r="A29" s="2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7"/>
      <c r="P29" s="67"/>
      <c r="Q29" s="67"/>
    </row>
    <row r="30" spans="1:19" ht="16.5" customHeight="1">
      <c r="A30" s="104" t="s">
        <v>95</v>
      </c>
      <c r="B30" s="108">
        <v>0</v>
      </c>
      <c r="C30" s="108">
        <v>0</v>
      </c>
      <c r="D30" s="108">
        <v>1</v>
      </c>
      <c r="E30" s="108">
        <v>1</v>
      </c>
      <c r="F30" s="108">
        <v>0</v>
      </c>
      <c r="G30" s="108">
        <v>0</v>
      </c>
      <c r="H30" s="108">
        <v>3</v>
      </c>
      <c r="I30" s="108">
        <v>0</v>
      </c>
      <c r="J30" s="108">
        <v>0</v>
      </c>
      <c r="K30" s="108">
        <v>1</v>
      </c>
      <c r="L30" s="108">
        <v>0</v>
      </c>
      <c r="M30" s="108">
        <v>0</v>
      </c>
      <c r="N30" s="108">
        <f>SUM(B30:M30)</f>
        <v>6</v>
      </c>
      <c r="O30" s="67"/>
      <c r="P30" s="67"/>
      <c r="Q30" s="67"/>
    </row>
    <row r="31" spans="1:19" ht="0.75" customHeight="1">
      <c r="A31" s="29"/>
      <c r="B31" s="106" t="str">
        <f t="shared" ref="B31:M31" si="6">IF(B30=0,"0",B30/B15)</f>
        <v>0</v>
      </c>
      <c r="C31" s="106" t="str">
        <f t="shared" si="6"/>
        <v>0</v>
      </c>
      <c r="D31" s="106">
        <f t="shared" si="6"/>
        <v>0.33333333333333331</v>
      </c>
      <c r="E31" s="106">
        <f t="shared" si="6"/>
        <v>0.33333333333333331</v>
      </c>
      <c r="F31" s="106" t="str">
        <f t="shared" si="6"/>
        <v>0</v>
      </c>
      <c r="G31" s="106" t="str">
        <f t="shared" si="6"/>
        <v>0</v>
      </c>
      <c r="H31" s="106">
        <f t="shared" si="6"/>
        <v>0.6</v>
      </c>
      <c r="I31" s="106" t="str">
        <f t="shared" si="6"/>
        <v>0</v>
      </c>
      <c r="J31" s="106" t="str">
        <f t="shared" si="6"/>
        <v>0</v>
      </c>
      <c r="K31" s="106">
        <f t="shared" si="6"/>
        <v>0.25</v>
      </c>
      <c r="L31" s="106" t="str">
        <f t="shared" si="6"/>
        <v>0</v>
      </c>
      <c r="M31" s="106" t="str">
        <f t="shared" si="6"/>
        <v>0</v>
      </c>
      <c r="N31" s="106">
        <f>AVERAGE(B31:M31)</f>
        <v>0.37916666666666665</v>
      </c>
      <c r="O31" s="67"/>
      <c r="P31" s="67"/>
      <c r="Q31" s="67"/>
    </row>
    <row r="32" spans="1:19" ht="15.75" customHeight="1">
      <c r="A32" s="105" t="s">
        <v>96</v>
      </c>
      <c r="B32" s="106">
        <f t="shared" ref="B32:M32" si="7">100%-B31</f>
        <v>1</v>
      </c>
      <c r="C32" s="106">
        <f t="shared" si="7"/>
        <v>1</v>
      </c>
      <c r="D32" s="106">
        <f t="shared" si="7"/>
        <v>0.66666666666666674</v>
      </c>
      <c r="E32" s="106">
        <f t="shared" si="7"/>
        <v>0.66666666666666674</v>
      </c>
      <c r="F32" s="106">
        <f t="shared" si="7"/>
        <v>1</v>
      </c>
      <c r="G32" s="106">
        <f t="shared" si="7"/>
        <v>1</v>
      </c>
      <c r="H32" s="106">
        <f t="shared" si="7"/>
        <v>0.4</v>
      </c>
      <c r="I32" s="106">
        <f t="shared" si="7"/>
        <v>1</v>
      </c>
      <c r="J32" s="106">
        <f t="shared" si="7"/>
        <v>1</v>
      </c>
      <c r="K32" s="106">
        <f t="shared" si="7"/>
        <v>0.75</v>
      </c>
      <c r="L32" s="106">
        <f t="shared" si="7"/>
        <v>1</v>
      </c>
      <c r="M32" s="106">
        <f t="shared" si="7"/>
        <v>1</v>
      </c>
      <c r="N32" s="107">
        <f>AVERAGE(B32:M32)</f>
        <v>0.87361111111111123</v>
      </c>
      <c r="O32" s="67"/>
      <c r="P32" s="67"/>
      <c r="Q32" s="67"/>
    </row>
    <row r="33" spans="1:17" ht="16.5" customHeight="1">
      <c r="A33" s="2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7"/>
      <c r="P33" s="67"/>
      <c r="Q33" s="67"/>
    </row>
    <row r="34" spans="1:17" s="39" customFormat="1" ht="11.25" customHeight="1">
      <c r="A34" s="37" t="s">
        <v>39</v>
      </c>
      <c r="B34" s="38" t="s">
        <v>0</v>
      </c>
      <c r="C34" s="38" t="s">
        <v>1</v>
      </c>
      <c r="D34" s="38" t="s">
        <v>2</v>
      </c>
      <c r="E34" s="38" t="s">
        <v>3</v>
      </c>
      <c r="F34" s="38" t="s">
        <v>4</v>
      </c>
      <c r="G34" s="38" t="s">
        <v>5</v>
      </c>
      <c r="H34" s="38" t="s">
        <v>6</v>
      </c>
      <c r="I34" s="38" t="s">
        <v>7</v>
      </c>
      <c r="J34" s="38" t="s">
        <v>8</v>
      </c>
      <c r="K34" s="38" t="s">
        <v>9</v>
      </c>
      <c r="L34" s="38" t="s">
        <v>10</v>
      </c>
      <c r="M34" s="38" t="s">
        <v>11</v>
      </c>
      <c r="N34" s="38" t="s">
        <v>49</v>
      </c>
      <c r="O34" s="66"/>
      <c r="P34" s="66"/>
      <c r="Q34" s="66"/>
    </row>
    <row r="35" spans="1:17" s="39" customFormat="1" ht="11.25" customHeight="1">
      <c r="A35" s="101">
        <v>2022</v>
      </c>
      <c r="B35" s="102">
        <f t="shared" ref="B35:K35" si="8">B24</f>
        <v>5</v>
      </c>
      <c r="C35" s="102">
        <f t="shared" si="8"/>
        <v>5</v>
      </c>
      <c r="D35" s="102">
        <f t="shared" si="8"/>
        <v>4</v>
      </c>
      <c r="E35" s="102">
        <f t="shared" si="8"/>
        <v>5</v>
      </c>
      <c r="F35" s="102">
        <f t="shared" si="8"/>
        <v>4</v>
      </c>
      <c r="G35" s="102">
        <f t="shared" si="8"/>
        <v>12</v>
      </c>
      <c r="H35" s="102">
        <f t="shared" si="8"/>
        <v>7</v>
      </c>
      <c r="I35" s="102">
        <f t="shared" si="8"/>
        <v>5</v>
      </c>
      <c r="J35" s="102">
        <f t="shared" si="8"/>
        <v>6</v>
      </c>
      <c r="K35" s="102">
        <f t="shared" si="8"/>
        <v>7</v>
      </c>
      <c r="L35" s="102">
        <f>L24</f>
        <v>0</v>
      </c>
      <c r="M35" s="102">
        <f>M24</f>
        <v>0</v>
      </c>
      <c r="N35" s="102">
        <f>SUM(B35:M35)</f>
        <v>60</v>
      </c>
      <c r="O35" s="66"/>
      <c r="P35" s="66"/>
      <c r="Q35" s="66"/>
    </row>
    <row r="36" spans="1:17" s="39" customFormat="1" ht="11.25" customHeight="1">
      <c r="A36" s="103">
        <v>2021</v>
      </c>
      <c r="B36" s="63">
        <v>12</v>
      </c>
      <c r="C36" s="63">
        <v>6</v>
      </c>
      <c r="D36" s="63">
        <v>7</v>
      </c>
      <c r="E36" s="63">
        <v>17</v>
      </c>
      <c r="F36" s="63">
        <v>22</v>
      </c>
      <c r="G36" s="63">
        <v>6</v>
      </c>
      <c r="H36" s="63">
        <v>5</v>
      </c>
      <c r="I36" s="63">
        <v>5</v>
      </c>
      <c r="J36" s="63">
        <v>2</v>
      </c>
      <c r="K36" s="63">
        <v>15</v>
      </c>
      <c r="L36" s="63">
        <v>1</v>
      </c>
      <c r="M36" s="63">
        <v>5</v>
      </c>
      <c r="N36" s="63">
        <f>SUM(B36:M36)</f>
        <v>103</v>
      </c>
      <c r="O36" s="66"/>
      <c r="P36" s="66"/>
      <c r="Q36" s="66"/>
    </row>
    <row r="37" spans="1:17" ht="12.5" customHeight="1">
      <c r="A37" s="103">
        <v>2020</v>
      </c>
      <c r="B37" s="63">
        <v>4</v>
      </c>
      <c r="C37" s="63">
        <v>2</v>
      </c>
      <c r="D37" s="63">
        <v>5</v>
      </c>
      <c r="E37" s="63">
        <v>11</v>
      </c>
      <c r="F37" s="63">
        <v>3</v>
      </c>
      <c r="G37" s="63">
        <v>4</v>
      </c>
      <c r="H37" s="63">
        <v>4</v>
      </c>
      <c r="I37" s="63">
        <v>7</v>
      </c>
      <c r="J37" s="63">
        <v>16</v>
      </c>
      <c r="K37" s="63">
        <v>8</v>
      </c>
      <c r="L37" s="63">
        <v>8</v>
      </c>
      <c r="M37" s="63">
        <v>9</v>
      </c>
      <c r="N37" s="63">
        <f>SUM(B37:M37)</f>
        <v>81</v>
      </c>
      <c r="O37" s="67"/>
      <c r="P37" s="67"/>
      <c r="Q37" s="67"/>
    </row>
    <row r="38" spans="1:17" ht="32.25" customHeight="1">
      <c r="A38" s="29"/>
      <c r="B38" s="111" t="s">
        <v>54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5"/>
      <c r="N38" s="5"/>
      <c r="O38" s="67"/>
      <c r="P38" s="67"/>
      <c r="Q38" s="67"/>
    </row>
    <row r="39" spans="1:17" ht="33.75" customHeight="1">
      <c r="A39" s="29"/>
      <c r="B39" s="5"/>
      <c r="C39" s="5"/>
      <c r="D39" s="5"/>
      <c r="E39" s="5"/>
      <c r="F39" s="5"/>
      <c r="H39" s="5"/>
      <c r="I39" s="5"/>
      <c r="J39" s="5"/>
      <c r="K39" s="5"/>
      <c r="L39" s="5"/>
      <c r="M39" s="5"/>
      <c r="N39" s="5"/>
      <c r="O39" s="67"/>
      <c r="P39" s="67"/>
      <c r="Q39" s="67"/>
    </row>
    <row r="40" spans="1:17">
      <c r="A40" s="29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7"/>
      <c r="P40" s="67"/>
      <c r="Q40" s="67"/>
    </row>
    <row r="41" spans="1:17">
      <c r="A41" s="29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7"/>
      <c r="P41" s="67"/>
      <c r="Q41" s="67"/>
    </row>
    <row r="42" spans="1:17">
      <c r="A42" s="29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7"/>
      <c r="P42" s="67"/>
      <c r="Q42" s="67"/>
    </row>
    <row r="43" spans="1:17">
      <c r="A43" s="2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7"/>
      <c r="P43" s="67"/>
      <c r="Q43" s="67"/>
    </row>
    <row r="44" spans="1:17">
      <c r="A44" s="2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7"/>
      <c r="P44" s="67"/>
      <c r="Q44" s="67"/>
    </row>
    <row r="45" spans="1:17">
      <c r="A45" s="29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7"/>
      <c r="P45" s="67"/>
      <c r="Q45" s="67"/>
    </row>
    <row r="46" spans="1:17">
      <c r="A46" s="29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7"/>
      <c r="P46" s="67"/>
      <c r="Q46" s="67"/>
    </row>
    <row r="47" spans="1:17">
      <c r="A47" s="29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7">
      <c r="A48" s="29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>
      <c r="A49" s="29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1" spans="1:1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</sheetData>
  <mergeCells count="1">
    <mergeCell ref="B38:L38"/>
  </mergeCells>
  <phoneticPr fontId="3" type="noConversion"/>
  <printOptions horizontalCentered="1" verticalCentered="1"/>
  <pageMargins left="0.25" right="0.25" top="0.47169811320754718" bottom="0.75" header="9.8270440251572323E-3" footer="0.3"/>
  <pageSetup scale="93" fitToHeight="0" orientation="landscape" copies="5" r:id="rId1"/>
  <headerFooter>
    <oddHeader>&amp;L&amp;16                                                           Hidden Valley Fire District 2022</oddHeader>
  </headerFooter>
  <rowBreaks count="2" manualBreakCount="2">
    <brk id="39" max="15" man="1"/>
    <brk id="81" max="15" man="1"/>
  </rowBreaks>
  <ignoredErrors>
    <ignoredError sqref="C22" formula="1"/>
    <ignoredError sqref="N36:N37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3BBF7-83ED-E743-8638-563FE385BBBB}">
  <dimension ref="A1:D19"/>
  <sheetViews>
    <sheetView tabSelected="1" zoomScale="90" zoomScaleNormal="90" workbookViewId="0">
      <selection activeCell="B19" sqref="B19"/>
    </sheetView>
  </sheetViews>
  <sheetFormatPr baseColWidth="10" defaultColWidth="8.83203125" defaultRowHeight="14"/>
  <cols>
    <col min="1" max="1" width="41.33203125" customWidth="1"/>
    <col min="2" max="2" width="20.5" style="7" customWidth="1"/>
    <col min="3" max="3" width="40.83203125" style="6" customWidth="1"/>
    <col min="4" max="4" width="39.5" style="43" customWidth="1"/>
    <col min="5" max="5" width="31.1640625" customWidth="1"/>
  </cols>
  <sheetData>
    <row r="1" spans="1:4" ht="27" customHeight="1">
      <c r="A1" s="109" t="s">
        <v>75</v>
      </c>
      <c r="B1" s="112" t="s">
        <v>80</v>
      </c>
      <c r="C1" s="112"/>
      <c r="D1" s="19"/>
    </row>
    <row r="2" spans="1:4" s="13" customFormat="1" ht="16">
      <c r="A2" s="73" t="s">
        <v>32</v>
      </c>
      <c r="B2" s="74" t="s">
        <v>38</v>
      </c>
      <c r="C2" s="74" t="s">
        <v>40</v>
      </c>
      <c r="D2" s="73" t="s">
        <v>34</v>
      </c>
    </row>
    <row r="3" spans="1:4" s="13" customFormat="1" ht="16">
      <c r="A3" s="73"/>
      <c r="B3" s="74"/>
      <c r="C3" s="74"/>
      <c r="D3" s="73"/>
    </row>
    <row r="4" spans="1:4" s="13" customFormat="1" ht="16">
      <c r="A4" s="75" t="s">
        <v>35</v>
      </c>
      <c r="B4" s="73"/>
      <c r="C4" s="73"/>
      <c r="D4" s="73"/>
    </row>
    <row r="5" spans="1:4" s="13" customFormat="1" ht="16">
      <c r="A5" s="75"/>
      <c r="B5" s="73"/>
      <c r="C5" s="73"/>
      <c r="D5" s="73"/>
    </row>
    <row r="6" spans="1:4" ht="15" customHeight="1">
      <c r="A6" s="95">
        <v>44808</v>
      </c>
      <c r="B6" s="94">
        <v>0.32708333333333334</v>
      </c>
      <c r="C6" s="92" t="s">
        <v>44</v>
      </c>
      <c r="D6" s="92" t="s">
        <v>108</v>
      </c>
    </row>
    <row r="7" spans="1:4" ht="17">
      <c r="A7" s="95">
        <v>44816</v>
      </c>
      <c r="B7" s="94">
        <v>0.15763888888888888</v>
      </c>
      <c r="C7" s="92" t="s">
        <v>43</v>
      </c>
      <c r="D7" s="92" t="s">
        <v>51</v>
      </c>
    </row>
    <row r="8" spans="1:4" ht="17">
      <c r="A8" s="95">
        <v>44822</v>
      </c>
      <c r="B8" s="94">
        <v>0.3347222222222222</v>
      </c>
      <c r="C8" s="92" t="s">
        <v>44</v>
      </c>
      <c r="D8" s="92" t="s">
        <v>103</v>
      </c>
    </row>
    <row r="9" spans="1:4" ht="17">
      <c r="A9" s="95">
        <v>44828</v>
      </c>
      <c r="B9" s="94">
        <v>0.2902777777777778</v>
      </c>
      <c r="C9" s="92" t="s">
        <v>43</v>
      </c>
      <c r="D9" s="92" t="s">
        <v>57</v>
      </c>
    </row>
    <row r="10" spans="1:4" ht="16">
      <c r="A10" s="77"/>
      <c r="B10" s="73"/>
      <c r="C10" s="89"/>
      <c r="D10" s="77"/>
    </row>
    <row r="11" spans="1:4" ht="15" customHeight="1">
      <c r="A11" s="77"/>
      <c r="B11" s="73"/>
      <c r="C11" s="89"/>
      <c r="D11" s="77"/>
    </row>
    <row r="12" spans="1:4" ht="16">
      <c r="A12" s="78" t="s">
        <v>36</v>
      </c>
      <c r="B12" s="77"/>
      <c r="C12" s="91"/>
      <c r="D12" s="73"/>
    </row>
    <row r="13" spans="1:4" ht="16">
      <c r="A13" s="78"/>
      <c r="B13" s="77"/>
      <c r="C13" s="91"/>
      <c r="D13" s="73"/>
    </row>
    <row r="14" spans="1:4" ht="17">
      <c r="A14" s="95">
        <v>44808</v>
      </c>
      <c r="B14" s="94">
        <v>0.29236111111111113</v>
      </c>
      <c r="C14" s="92" t="s">
        <v>41</v>
      </c>
      <c r="D14" s="92" t="s">
        <v>55</v>
      </c>
    </row>
    <row r="15" spans="1:4" ht="17">
      <c r="A15" s="95">
        <v>44818</v>
      </c>
      <c r="B15" s="94">
        <v>0.59930555555555554</v>
      </c>
      <c r="C15" s="92" t="s">
        <v>41</v>
      </c>
      <c r="D15" s="92" t="s">
        <v>99</v>
      </c>
    </row>
    <row r="16" spans="1:4" ht="13">
      <c r="B16"/>
      <c r="C16"/>
      <c r="D16"/>
    </row>
    <row r="17" spans="2:4" ht="13">
      <c r="B17"/>
      <c r="C17"/>
      <c r="D17"/>
    </row>
    <row r="18" spans="2:4" ht="13">
      <c r="B18"/>
      <c r="C18"/>
      <c r="D18"/>
    </row>
    <row r="19" spans="2:4">
      <c r="B19"/>
    </row>
  </sheetData>
  <mergeCells count="1">
    <mergeCell ref="B1:C1"/>
  </mergeCells>
  <pageMargins left="0.75" right="0.75" top="1" bottom="1" header="0.5" footer="0.5"/>
  <pageSetup scale="7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C4529-D66A-7F4A-B44D-E4C2A32A899E}">
  <sheetPr>
    <pageSetUpPr fitToPage="1"/>
  </sheetPr>
  <dimension ref="A1:F33"/>
  <sheetViews>
    <sheetView zoomScale="90" zoomScaleNormal="90" workbookViewId="0">
      <selection activeCell="B10" sqref="B10"/>
    </sheetView>
  </sheetViews>
  <sheetFormatPr baseColWidth="10" defaultColWidth="8.83203125" defaultRowHeight="14"/>
  <cols>
    <col min="1" max="1" width="39.5" customWidth="1"/>
    <col min="2" max="2" width="21.5" style="7" customWidth="1"/>
    <col min="3" max="3" width="47.5" customWidth="1"/>
    <col min="4" max="4" width="34.1640625" style="43" customWidth="1"/>
  </cols>
  <sheetData>
    <row r="1" spans="1:6" ht="27" customHeight="1">
      <c r="A1" s="109" t="s">
        <v>75</v>
      </c>
      <c r="B1" s="112" t="s">
        <v>81</v>
      </c>
      <c r="C1" s="112"/>
      <c r="D1" s="19"/>
    </row>
    <row r="2" spans="1:6" s="13" customFormat="1" ht="16">
      <c r="A2" s="73" t="s">
        <v>32</v>
      </c>
      <c r="B2" s="74" t="s">
        <v>37</v>
      </c>
      <c r="C2" s="74" t="s">
        <v>40</v>
      </c>
      <c r="D2" s="73" t="s">
        <v>34</v>
      </c>
    </row>
    <row r="3" spans="1:6" s="13" customFormat="1" ht="16">
      <c r="A3" s="73"/>
      <c r="B3" s="74"/>
      <c r="C3" s="74"/>
      <c r="D3" s="73"/>
    </row>
    <row r="4" spans="1:6" s="13" customFormat="1" ht="16">
      <c r="A4" s="75" t="s">
        <v>35</v>
      </c>
      <c r="B4" s="73"/>
      <c r="C4" s="73"/>
      <c r="D4" s="73"/>
    </row>
    <row r="5" spans="1:6" s="13" customFormat="1" ht="16">
      <c r="A5" s="75"/>
      <c r="B5" s="73"/>
      <c r="C5" s="73"/>
      <c r="D5" s="73"/>
    </row>
    <row r="6" spans="1:6" s="44" customFormat="1" ht="16">
      <c r="A6" s="70">
        <v>44836</v>
      </c>
      <c r="B6" s="87">
        <v>0.3354166666666667</v>
      </c>
      <c r="C6" s="71" t="s">
        <v>43</v>
      </c>
      <c r="D6" s="71" t="s">
        <v>109</v>
      </c>
      <c r="E6" s="13"/>
      <c r="F6" s="13"/>
    </row>
    <row r="7" spans="1:6" s="44" customFormat="1" ht="16">
      <c r="A7" s="70">
        <v>44861</v>
      </c>
      <c r="B7" s="87">
        <v>0.21666666666666667</v>
      </c>
      <c r="C7" s="73" t="s">
        <v>43</v>
      </c>
      <c r="D7" s="71" t="s">
        <v>57</v>
      </c>
      <c r="E7" s="13"/>
      <c r="F7" s="13"/>
    </row>
    <row r="8" spans="1:6" s="44" customFormat="1" ht="16">
      <c r="A8" s="70">
        <v>44862</v>
      </c>
      <c r="B8" s="87">
        <v>0.35000000000000003</v>
      </c>
      <c r="C8" s="71" t="s">
        <v>44</v>
      </c>
      <c r="D8" s="71" t="s">
        <v>42</v>
      </c>
      <c r="E8" s="7"/>
      <c r="F8"/>
    </row>
    <row r="9" spans="1:6" s="44" customFormat="1" ht="16">
      <c r="A9" s="70">
        <v>44864</v>
      </c>
      <c r="B9" s="87">
        <v>0.58611111111111114</v>
      </c>
      <c r="C9" s="71" t="s">
        <v>43</v>
      </c>
      <c r="D9" s="71" t="s">
        <v>109</v>
      </c>
      <c r="E9" s="7"/>
      <c r="F9"/>
    </row>
    <row r="10" spans="1:6" ht="16">
      <c r="A10" s="82"/>
      <c r="B10" s="83"/>
      <c r="C10" s="73"/>
      <c r="D10" s="73"/>
      <c r="E10" s="7"/>
    </row>
    <row r="11" spans="1:6" ht="16">
      <c r="A11" s="82"/>
      <c r="B11" s="83"/>
      <c r="C11" s="73"/>
      <c r="D11" s="73"/>
      <c r="E11" s="7"/>
    </row>
    <row r="12" spans="1:6" ht="16">
      <c r="A12" s="78" t="s">
        <v>36</v>
      </c>
      <c r="B12" s="74"/>
      <c r="C12" s="73"/>
      <c r="D12" s="73"/>
      <c r="E12" s="7"/>
    </row>
    <row r="13" spans="1:6" ht="16">
      <c r="A13" s="78"/>
      <c r="B13" s="74"/>
      <c r="C13" s="73"/>
      <c r="D13" s="73"/>
      <c r="E13" s="7"/>
    </row>
    <row r="14" spans="1:6" ht="16">
      <c r="A14" s="96" t="s">
        <v>110</v>
      </c>
      <c r="B14" s="96" t="s">
        <v>111</v>
      </c>
      <c r="C14" s="96" t="s">
        <v>41</v>
      </c>
      <c r="D14" s="96" t="s">
        <v>99</v>
      </c>
      <c r="E14" s="7"/>
    </row>
    <row r="15" spans="1:6" ht="16">
      <c r="A15" s="96" t="s">
        <v>112</v>
      </c>
      <c r="B15" s="96" t="s">
        <v>113</v>
      </c>
      <c r="C15" s="96" t="s">
        <v>41</v>
      </c>
      <c r="D15" s="96" t="s">
        <v>99</v>
      </c>
      <c r="E15" s="7"/>
    </row>
    <row r="16" spans="1:6" ht="16">
      <c r="A16" s="96" t="s">
        <v>114</v>
      </c>
      <c r="B16" s="96" t="s">
        <v>115</v>
      </c>
      <c r="C16" s="96" t="s">
        <v>41</v>
      </c>
      <c r="D16" s="96" t="s">
        <v>55</v>
      </c>
      <c r="E16" s="7"/>
    </row>
    <row r="17" spans="1:4" ht="13">
      <c r="A17" s="97"/>
      <c r="B17" s="98"/>
      <c r="C17" s="97"/>
      <c r="D17" s="97"/>
    </row>
    <row r="18" spans="1:4" ht="13">
      <c r="A18" s="97"/>
      <c r="B18" s="98"/>
      <c r="C18" s="97"/>
      <c r="D18" s="97"/>
    </row>
    <row r="19" spans="1:4" ht="13">
      <c r="D19"/>
    </row>
    <row r="20" spans="1:4" ht="13">
      <c r="D20"/>
    </row>
    <row r="21" spans="1:4" ht="13">
      <c r="D21"/>
    </row>
    <row r="22" spans="1:4" ht="13">
      <c r="D22"/>
    </row>
    <row r="23" spans="1:4" ht="13">
      <c r="D23"/>
    </row>
    <row r="24" spans="1:4" ht="13">
      <c r="D24"/>
    </row>
    <row r="25" spans="1:4" ht="13">
      <c r="D25"/>
    </row>
    <row r="26" spans="1:4" ht="13">
      <c r="D26"/>
    </row>
    <row r="27" spans="1:4" ht="13">
      <c r="D27"/>
    </row>
    <row r="28" spans="1:4" ht="13">
      <c r="D28" s="44"/>
    </row>
    <row r="29" spans="1:4" ht="13">
      <c r="D29" s="44"/>
    </row>
    <row r="30" spans="1:4" ht="13">
      <c r="D30" s="44"/>
    </row>
    <row r="31" spans="1:4" ht="13">
      <c r="D31" s="44"/>
    </row>
    <row r="32" spans="1:4" ht="13">
      <c r="D32" s="44"/>
    </row>
    <row r="33" spans="4:4" ht="13">
      <c r="D33" s="44"/>
    </row>
  </sheetData>
  <mergeCells count="1">
    <mergeCell ref="B1:C1"/>
  </mergeCells>
  <pageMargins left="0.75" right="0.75" top="1" bottom="1" header="0.5" footer="0.5"/>
  <pageSetup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12"/>
  <sheetViews>
    <sheetView zoomScale="90" zoomScaleNormal="90" workbookViewId="0">
      <selection activeCell="D28" sqref="D28"/>
    </sheetView>
  </sheetViews>
  <sheetFormatPr baseColWidth="10" defaultColWidth="8.83203125" defaultRowHeight="13"/>
  <cols>
    <col min="1" max="1" width="38" customWidth="1"/>
    <col min="2" max="2" width="30.5" customWidth="1"/>
    <col min="3" max="3" width="16.5" style="7" customWidth="1"/>
    <col min="4" max="4" width="39.5" customWidth="1"/>
    <col min="5" max="5" width="32.1640625" customWidth="1"/>
  </cols>
  <sheetData>
    <row r="1" spans="1:7" ht="27" customHeight="1">
      <c r="A1" s="113" t="s">
        <v>75</v>
      </c>
      <c r="B1" s="113"/>
      <c r="C1" s="112" t="s">
        <v>82</v>
      </c>
      <c r="D1" s="112"/>
      <c r="E1" s="19"/>
    </row>
    <row r="2" spans="1:7" s="13" customFormat="1" ht="16">
      <c r="A2" s="73" t="s">
        <v>32</v>
      </c>
      <c r="B2" s="73" t="s">
        <v>33</v>
      </c>
      <c r="C2" s="74" t="s">
        <v>37</v>
      </c>
      <c r="D2" s="74" t="s">
        <v>40</v>
      </c>
      <c r="E2" s="73" t="s">
        <v>34</v>
      </c>
    </row>
    <row r="3" spans="1:7" s="13" customFormat="1" ht="16">
      <c r="A3" s="73"/>
      <c r="B3" s="73"/>
      <c r="C3" s="74"/>
      <c r="D3" s="74"/>
      <c r="E3" s="73"/>
    </row>
    <row r="4" spans="1:7" s="13" customFormat="1" ht="16">
      <c r="A4" s="75" t="s">
        <v>35</v>
      </c>
      <c r="B4" s="79"/>
      <c r="C4" s="73"/>
      <c r="D4" s="73"/>
      <c r="E4" s="73"/>
    </row>
    <row r="5" spans="1:7" s="13" customFormat="1" ht="16">
      <c r="A5" s="75"/>
      <c r="B5" s="79"/>
      <c r="C5" s="73"/>
      <c r="D5" s="73"/>
      <c r="E5" s="73"/>
    </row>
    <row r="6" spans="1:7" ht="16">
      <c r="A6" s="70"/>
      <c r="B6" s="71"/>
      <c r="C6" s="71"/>
      <c r="D6" s="71"/>
      <c r="E6" s="71"/>
      <c r="G6" s="13"/>
    </row>
    <row r="7" spans="1:7" ht="16">
      <c r="A7" s="77" t="s">
        <v>48</v>
      </c>
      <c r="B7" s="77"/>
      <c r="C7" s="73"/>
      <c r="D7" s="77"/>
      <c r="E7" s="77"/>
    </row>
    <row r="8" spans="1:7" ht="16">
      <c r="A8" s="77"/>
      <c r="B8" s="77"/>
      <c r="C8" s="73"/>
      <c r="D8" s="77"/>
      <c r="E8" s="77"/>
    </row>
    <row r="9" spans="1:7" ht="16">
      <c r="A9" s="78" t="s">
        <v>36</v>
      </c>
      <c r="B9" s="90"/>
      <c r="C9" s="91"/>
      <c r="D9" s="91"/>
      <c r="E9" s="73"/>
    </row>
    <row r="10" spans="1:7" ht="16">
      <c r="A10" s="78"/>
      <c r="B10" s="90"/>
      <c r="C10" s="91"/>
      <c r="D10" s="91"/>
      <c r="E10" s="73"/>
    </row>
    <row r="11" spans="1:7" ht="16">
      <c r="A11" s="70"/>
      <c r="B11" s="71"/>
      <c r="C11" s="87"/>
      <c r="D11" s="71"/>
      <c r="E11" s="71"/>
    </row>
    <row r="12" spans="1:7" ht="16">
      <c r="A12" s="82"/>
      <c r="B12" s="73"/>
      <c r="C12" s="83"/>
      <c r="D12" s="73"/>
      <c r="E12" s="73"/>
    </row>
  </sheetData>
  <mergeCells count="2">
    <mergeCell ref="A1:B1"/>
    <mergeCell ref="C1:D1"/>
  </mergeCells>
  <phoneticPr fontId="3" type="noConversion"/>
  <pageMargins left="0.75" right="0.75" top="1" bottom="1" header="0.5" footer="0.5"/>
  <pageSetup scale="7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21"/>
  <sheetViews>
    <sheetView zoomScale="90" zoomScaleNormal="90" workbookViewId="0">
      <selection activeCell="B30" sqref="B30"/>
    </sheetView>
  </sheetViews>
  <sheetFormatPr baseColWidth="10" defaultColWidth="9" defaultRowHeight="13"/>
  <cols>
    <col min="1" max="1" width="40.1640625" customWidth="1"/>
    <col min="2" max="2" width="38.5" customWidth="1"/>
    <col min="3" max="3" width="19.33203125" customWidth="1"/>
    <col min="4" max="4" width="44.33203125" customWidth="1"/>
    <col min="5" max="5" width="34" customWidth="1"/>
  </cols>
  <sheetData>
    <row r="1" spans="1:5" ht="27" customHeight="1">
      <c r="A1" s="113" t="s">
        <v>75</v>
      </c>
      <c r="B1" s="113"/>
      <c r="C1" s="112" t="s">
        <v>83</v>
      </c>
      <c r="D1" s="112"/>
      <c r="E1" s="19"/>
    </row>
    <row r="2" spans="1:5" s="13" customFormat="1" ht="16">
      <c r="A2" s="73" t="s">
        <v>32</v>
      </c>
      <c r="B2" s="73" t="s">
        <v>33</v>
      </c>
      <c r="C2" s="74" t="s">
        <v>37</v>
      </c>
      <c r="D2" s="74" t="s">
        <v>40</v>
      </c>
      <c r="E2" s="73" t="s">
        <v>34</v>
      </c>
    </row>
    <row r="3" spans="1:5" s="13" customFormat="1" ht="16">
      <c r="A3" s="73"/>
      <c r="B3" s="73"/>
      <c r="C3" s="74"/>
      <c r="D3" s="74"/>
      <c r="E3" s="73"/>
    </row>
    <row r="4" spans="1:5" s="13" customFormat="1" ht="16">
      <c r="A4" s="75" t="s">
        <v>35</v>
      </c>
      <c r="B4" s="79"/>
      <c r="C4" s="73"/>
      <c r="D4" s="73"/>
      <c r="E4" s="73"/>
    </row>
    <row r="5" spans="1:5" s="13" customFormat="1" ht="16">
      <c r="A5" s="75"/>
      <c r="B5" s="79"/>
      <c r="C5" s="73"/>
      <c r="D5" s="73"/>
      <c r="E5" s="73"/>
    </row>
    <row r="6" spans="1:5" ht="16">
      <c r="A6" s="70"/>
      <c r="B6" s="99"/>
      <c r="C6" s="87"/>
      <c r="D6" s="71"/>
      <c r="E6" s="71"/>
    </row>
    <row r="7" spans="1:5" ht="16">
      <c r="A7" s="70"/>
      <c r="B7" s="71"/>
      <c r="C7" s="87"/>
      <c r="D7" s="71"/>
      <c r="E7" s="71"/>
    </row>
    <row r="8" spans="1:5" ht="16">
      <c r="A8" s="70"/>
      <c r="B8" s="71"/>
      <c r="C8" s="87"/>
      <c r="D8" s="71"/>
      <c r="E8" s="71"/>
    </row>
    <row r="9" spans="1:5" ht="16">
      <c r="A9" s="70"/>
      <c r="B9" s="71"/>
      <c r="C9" s="87"/>
      <c r="D9" s="71"/>
      <c r="E9" s="71"/>
    </row>
    <row r="10" spans="1:5" ht="16">
      <c r="A10" s="77"/>
      <c r="B10" s="77"/>
      <c r="C10" s="73"/>
      <c r="D10" s="77"/>
      <c r="E10" s="77"/>
    </row>
    <row r="11" spans="1:5" ht="16">
      <c r="A11" s="77"/>
      <c r="B11" s="77"/>
      <c r="C11" s="73"/>
      <c r="D11" s="77"/>
      <c r="E11" s="77"/>
    </row>
    <row r="12" spans="1:5" ht="16">
      <c r="A12" s="77"/>
      <c r="B12" s="77"/>
      <c r="C12" s="73"/>
      <c r="D12" s="77"/>
      <c r="E12" s="77"/>
    </row>
    <row r="13" spans="1:5" ht="16">
      <c r="A13" s="78" t="s">
        <v>36</v>
      </c>
      <c r="B13" s="77"/>
      <c r="C13" s="73"/>
      <c r="D13" s="77"/>
      <c r="E13" s="77"/>
    </row>
    <row r="14" spans="1:5" ht="16">
      <c r="A14" s="78"/>
      <c r="B14" s="77"/>
      <c r="C14" s="73"/>
      <c r="D14" s="77"/>
      <c r="E14" s="77"/>
    </row>
    <row r="15" spans="1:5" ht="16">
      <c r="A15" s="70"/>
      <c r="B15" s="71"/>
      <c r="C15" s="87"/>
      <c r="D15" s="71"/>
      <c r="E15" s="71"/>
    </row>
    <row r="16" spans="1:5" ht="16">
      <c r="A16" s="77"/>
      <c r="B16" s="77"/>
      <c r="C16" s="77"/>
      <c r="D16" s="77"/>
      <c r="E16" s="77"/>
    </row>
    <row r="17" spans="1:11" ht="16">
      <c r="A17" s="77"/>
      <c r="B17" s="77"/>
      <c r="C17" s="77"/>
      <c r="D17" s="77"/>
      <c r="E17" s="77"/>
    </row>
    <row r="18" spans="1:11" ht="16">
      <c r="A18" s="77"/>
      <c r="B18" s="77"/>
      <c r="C18" s="77"/>
      <c r="D18" s="77"/>
      <c r="E18" s="77"/>
    </row>
    <row r="19" spans="1:11" ht="16">
      <c r="A19" s="77"/>
      <c r="B19" s="77"/>
      <c r="C19" s="77"/>
      <c r="D19" s="77"/>
      <c r="E19" s="77"/>
    </row>
    <row r="20" spans="1:11" ht="16">
      <c r="A20" s="77"/>
      <c r="B20" s="77"/>
      <c r="C20" s="77"/>
      <c r="D20" s="77"/>
      <c r="E20" s="77"/>
      <c r="K20" s="19" t="s">
        <v>48</v>
      </c>
    </row>
    <row r="21" spans="1:11" ht="16">
      <c r="A21" s="77"/>
      <c r="B21" s="77"/>
      <c r="C21" s="77"/>
      <c r="D21" s="77"/>
      <c r="E21" s="77"/>
    </row>
  </sheetData>
  <mergeCells count="2">
    <mergeCell ref="A1:B1"/>
    <mergeCell ref="C1:D1"/>
  </mergeCells>
  <phoneticPr fontId="3" type="noConversion"/>
  <pageMargins left="0.75" right="0.75" top="1" bottom="1" header="0.5" footer="0.5"/>
  <pageSetup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0"/>
  <sheetViews>
    <sheetView zoomScale="90" zoomScaleNormal="90" workbookViewId="0">
      <selection activeCell="B13" sqref="B13"/>
    </sheetView>
  </sheetViews>
  <sheetFormatPr baseColWidth="10" defaultColWidth="8.83203125" defaultRowHeight="14.25" customHeight="1"/>
  <cols>
    <col min="1" max="1" width="40" style="7" customWidth="1"/>
    <col min="2" max="2" width="19.33203125" style="7" customWidth="1"/>
    <col min="3" max="3" width="21.1640625" customWidth="1"/>
    <col min="4" max="4" width="41.33203125" customWidth="1"/>
  </cols>
  <sheetData>
    <row r="1" spans="1:5" ht="27" customHeight="1">
      <c r="A1" s="109" t="s">
        <v>75</v>
      </c>
      <c r="B1" s="112" t="s">
        <v>71</v>
      </c>
      <c r="C1" s="112"/>
      <c r="D1" s="19"/>
    </row>
    <row r="2" spans="1:5" s="13" customFormat="1" ht="14.25" customHeight="1">
      <c r="A2" s="73" t="s">
        <v>32</v>
      </c>
      <c r="B2" s="74" t="s">
        <v>37</v>
      </c>
      <c r="C2" s="74" t="s">
        <v>52</v>
      </c>
      <c r="D2" s="73" t="s">
        <v>34</v>
      </c>
      <c r="E2"/>
    </row>
    <row r="3" spans="1:5" s="13" customFormat="1" ht="14.25" customHeight="1">
      <c r="A3" s="73"/>
      <c r="B3" s="74"/>
      <c r="C3" s="74"/>
      <c r="D3" s="73"/>
      <c r="E3"/>
    </row>
    <row r="4" spans="1:5" s="13" customFormat="1" ht="14.25" customHeight="1">
      <c r="A4" s="75" t="s">
        <v>35</v>
      </c>
      <c r="B4" s="79"/>
      <c r="C4" s="73"/>
      <c r="D4" s="74"/>
      <c r="E4"/>
    </row>
    <row r="5" spans="1:5" s="13" customFormat="1" ht="14.25" customHeight="1">
      <c r="A5" s="75"/>
      <c r="B5" s="79"/>
      <c r="C5" s="73"/>
      <c r="D5" s="74"/>
      <c r="E5"/>
    </row>
    <row r="6" spans="1:5" s="13" customFormat="1" ht="14.25" customHeight="1">
      <c r="A6" s="80">
        <v>44565</v>
      </c>
      <c r="B6" s="81">
        <v>0.28402777777777777</v>
      </c>
      <c r="C6" s="71" t="s">
        <v>43</v>
      </c>
      <c r="D6" s="71" t="s">
        <v>46</v>
      </c>
      <c r="E6"/>
    </row>
    <row r="7" spans="1:5" s="13" customFormat="1" ht="14.25" customHeight="1">
      <c r="A7" s="70">
        <v>44568</v>
      </c>
      <c r="B7" s="81">
        <v>0.31458333333333333</v>
      </c>
      <c r="C7" s="71" t="s">
        <v>43</v>
      </c>
      <c r="D7" s="71" t="s">
        <v>45</v>
      </c>
      <c r="E7"/>
    </row>
    <row r="8" spans="1:5" s="13" customFormat="1" ht="14.25" customHeight="1">
      <c r="A8" s="70">
        <v>44580</v>
      </c>
      <c r="B8" s="81">
        <v>0.22500000000000001</v>
      </c>
      <c r="C8" s="71" t="s">
        <v>43</v>
      </c>
      <c r="D8" s="71" t="s">
        <v>51</v>
      </c>
      <c r="E8"/>
    </row>
    <row r="9" spans="1:5" s="13" customFormat="1" ht="14.25" customHeight="1">
      <c r="A9" s="70">
        <v>44585</v>
      </c>
      <c r="B9" s="81">
        <v>0.27777777777777779</v>
      </c>
      <c r="C9" s="71" t="s">
        <v>43</v>
      </c>
      <c r="D9" s="71" t="s">
        <v>46</v>
      </c>
      <c r="E9"/>
    </row>
    <row r="10" spans="1:5" s="13" customFormat="1" ht="14.25" customHeight="1">
      <c r="A10" s="73"/>
      <c r="B10" s="79"/>
      <c r="C10" s="73"/>
      <c r="D10" s="74"/>
      <c r="E10"/>
    </row>
    <row r="11" spans="1:5" s="13" customFormat="1" ht="14.25" customHeight="1">
      <c r="A11" s="73"/>
      <c r="B11" s="79"/>
      <c r="C11" s="73"/>
      <c r="D11" s="74"/>
      <c r="E11"/>
    </row>
    <row r="12" spans="1:5" s="13" customFormat="1" ht="14.25" customHeight="1">
      <c r="A12" s="82"/>
      <c r="B12" s="83"/>
      <c r="C12" s="73"/>
      <c r="D12" s="73"/>
      <c r="E12"/>
    </row>
    <row r="13" spans="1:5" s="13" customFormat="1" ht="14.25" customHeight="1">
      <c r="A13" s="75" t="s">
        <v>36</v>
      </c>
      <c r="B13" s="73"/>
      <c r="C13" s="73"/>
      <c r="D13" s="73"/>
      <c r="E13"/>
    </row>
    <row r="14" spans="1:5" s="13" customFormat="1" ht="14.25" customHeight="1">
      <c r="A14" s="75"/>
      <c r="B14" s="73"/>
      <c r="C14" s="73"/>
      <c r="D14" s="73"/>
      <c r="E14"/>
    </row>
    <row r="15" spans="1:5" s="13" customFormat="1" ht="14.25" customHeight="1">
      <c r="A15" s="80">
        <v>44589</v>
      </c>
      <c r="B15" s="81">
        <v>0.40138888888888885</v>
      </c>
      <c r="C15" s="71" t="s">
        <v>41</v>
      </c>
      <c r="D15" s="71" t="s">
        <v>55</v>
      </c>
      <c r="E15"/>
    </row>
    <row r="16" spans="1:5" ht="14.25" customHeight="1">
      <c r="A16" s="46"/>
    </row>
    <row r="17" spans="2:3" ht="14.25" customHeight="1">
      <c r="B17" s="47"/>
    </row>
    <row r="18" spans="2:3" ht="14.25" customHeight="1">
      <c r="B18" s="60"/>
    </row>
    <row r="20" spans="2:3" ht="14.25" customHeight="1">
      <c r="C20" s="19" t="s">
        <v>48</v>
      </c>
    </row>
    <row r="40" spans="4:4" ht="14.25" customHeight="1">
      <c r="D40" s="19" t="s">
        <v>48</v>
      </c>
    </row>
  </sheetData>
  <mergeCells count="1">
    <mergeCell ref="B1:C1"/>
  </mergeCells>
  <phoneticPr fontId="3" type="noConversion"/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0"/>
  <sheetViews>
    <sheetView zoomScale="90" zoomScaleNormal="90" workbookViewId="0">
      <selection activeCell="B13" sqref="B13"/>
    </sheetView>
  </sheetViews>
  <sheetFormatPr baseColWidth="10" defaultColWidth="8.83203125" defaultRowHeight="13"/>
  <cols>
    <col min="1" max="1" width="37.5" style="7" customWidth="1"/>
    <col min="2" max="2" width="14.6640625" style="7" bestFit="1" customWidth="1"/>
    <col min="3" max="3" width="41.33203125" customWidth="1"/>
    <col min="4" max="4" width="37.6640625" customWidth="1"/>
  </cols>
  <sheetData>
    <row r="1" spans="1:4" ht="27" customHeight="1">
      <c r="A1" s="109" t="s">
        <v>75</v>
      </c>
      <c r="B1" s="112" t="s">
        <v>72</v>
      </c>
      <c r="C1" s="112"/>
      <c r="D1" s="19"/>
    </row>
    <row r="2" spans="1:4" s="13" customFormat="1" ht="16">
      <c r="A2" s="73" t="s">
        <v>32</v>
      </c>
      <c r="B2" s="74" t="s">
        <v>37</v>
      </c>
      <c r="C2" s="74" t="s">
        <v>40</v>
      </c>
      <c r="D2" s="73" t="s">
        <v>34</v>
      </c>
    </row>
    <row r="3" spans="1:4" s="13" customFormat="1" ht="16">
      <c r="A3" s="73"/>
      <c r="B3" s="74"/>
      <c r="C3" s="74"/>
      <c r="D3" s="73"/>
    </row>
    <row r="4" spans="1:4" s="13" customFormat="1" ht="16">
      <c r="A4" s="75" t="s">
        <v>35</v>
      </c>
      <c r="B4" s="79"/>
      <c r="C4" s="73"/>
      <c r="D4" s="74"/>
    </row>
    <row r="5" spans="1:4" s="13" customFormat="1" ht="16">
      <c r="A5" s="75"/>
      <c r="B5" s="79"/>
      <c r="C5" s="73"/>
      <c r="D5" s="74"/>
    </row>
    <row r="6" spans="1:4" s="13" customFormat="1" ht="13.5" customHeight="1">
      <c r="A6" s="80">
        <v>44616</v>
      </c>
      <c r="B6" s="81">
        <v>0.32847222222222222</v>
      </c>
      <c r="C6" s="71" t="s">
        <v>44</v>
      </c>
      <c r="D6" s="71" t="s">
        <v>57</v>
      </c>
    </row>
    <row r="7" spans="1:4" s="13" customFormat="1" ht="13.5" customHeight="1">
      <c r="A7" s="84"/>
      <c r="B7" s="85"/>
      <c r="C7" s="85"/>
      <c r="D7" s="85"/>
    </row>
    <row r="8" spans="1:4" s="13" customFormat="1" ht="13.5" customHeight="1">
      <c r="A8" s="84"/>
      <c r="B8" s="85"/>
      <c r="C8" s="85"/>
      <c r="D8" s="85"/>
    </row>
    <row r="9" spans="1:4" s="13" customFormat="1" ht="16">
      <c r="A9" s="78" t="s">
        <v>36</v>
      </c>
      <c r="B9" s="73"/>
      <c r="C9" s="73"/>
      <c r="D9" s="73"/>
    </row>
    <row r="10" spans="1:4" s="13" customFormat="1" ht="16">
      <c r="A10" s="78"/>
      <c r="B10" s="73"/>
      <c r="C10" s="73"/>
      <c r="D10" s="73"/>
    </row>
    <row r="11" spans="1:4" ht="16">
      <c r="A11" s="80">
        <v>44597</v>
      </c>
      <c r="B11" s="81">
        <v>0.31041666666666667</v>
      </c>
      <c r="C11" s="71" t="s">
        <v>41</v>
      </c>
      <c r="D11" s="71" t="s">
        <v>84</v>
      </c>
    </row>
    <row r="12" spans="1:4" ht="16">
      <c r="A12" s="80">
        <v>44603</v>
      </c>
      <c r="B12" s="81">
        <v>0.28958333333333336</v>
      </c>
      <c r="C12" s="71" t="s">
        <v>41</v>
      </c>
      <c r="D12" s="71" t="s">
        <v>47</v>
      </c>
    </row>
    <row r="13" spans="1:4" s="13" customFormat="1" ht="16">
      <c r="A13" s="70">
        <v>44603</v>
      </c>
      <c r="B13" s="81">
        <v>0.36944444444444446</v>
      </c>
      <c r="C13" s="71" t="s">
        <v>41</v>
      </c>
      <c r="D13" s="71" t="s">
        <v>56</v>
      </c>
    </row>
    <row r="14" spans="1:4" s="13" customFormat="1" ht="16">
      <c r="A14" s="70">
        <v>44611</v>
      </c>
      <c r="B14" s="81">
        <v>0.41736111111111113</v>
      </c>
      <c r="C14" s="71" t="s">
        <v>41</v>
      </c>
      <c r="D14" s="71" t="s">
        <v>42</v>
      </c>
    </row>
    <row r="15" spans="1:4">
      <c r="A15" s="49"/>
      <c r="B15" s="50"/>
      <c r="C15" s="7"/>
      <c r="D15" s="7"/>
    </row>
    <row r="16" spans="1:4">
      <c r="A16" s="46"/>
      <c r="B16" s="47"/>
      <c r="C16" s="7"/>
      <c r="D16" s="7"/>
    </row>
    <row r="17" spans="1:4">
      <c r="A17" s="46"/>
      <c r="B17" s="18"/>
      <c r="C17" s="48" t="s">
        <v>48</v>
      </c>
      <c r="D17" s="7"/>
    </row>
    <row r="18" spans="1:4">
      <c r="A18" s="46"/>
      <c r="B18" s="50"/>
      <c r="C18" s="48" t="s">
        <v>48</v>
      </c>
      <c r="D18" s="7"/>
    </row>
    <row r="19" spans="1:4">
      <c r="A19" s="46"/>
      <c r="B19" s="45"/>
    </row>
    <row r="20" spans="1:4">
      <c r="A20" s="25"/>
      <c r="B20" s="27"/>
      <c r="C20" s="22"/>
    </row>
    <row r="21" spans="1:4">
      <c r="A21" s="26"/>
      <c r="B21" s="15"/>
    </row>
    <row r="22" spans="1:4">
      <c r="A22" s="26"/>
      <c r="B22" s="15"/>
      <c r="C22" s="14"/>
    </row>
    <row r="23" spans="1:4">
      <c r="A23" s="26"/>
      <c r="B23" s="15"/>
      <c r="C23" s="14"/>
    </row>
    <row r="24" spans="1:4">
      <c r="A24" s="23"/>
      <c r="B24" s="24"/>
      <c r="C24" s="14"/>
    </row>
    <row r="25" spans="1:4">
      <c r="A25" s="21"/>
      <c r="B25" s="11"/>
      <c r="C25" s="12"/>
    </row>
    <row r="26" spans="1:4">
      <c r="A26" s="16"/>
      <c r="B26" s="18"/>
      <c r="C26" s="13"/>
    </row>
    <row r="27" spans="1:4">
      <c r="B27" s="17"/>
      <c r="C27" s="10"/>
      <c r="D27" s="9"/>
    </row>
    <row r="28" spans="1:4">
      <c r="C28" s="6"/>
    </row>
    <row r="29" spans="1:4">
      <c r="C29" s="6"/>
    </row>
    <row r="30" spans="1:4">
      <c r="C30" s="6"/>
    </row>
  </sheetData>
  <mergeCells count="1">
    <mergeCell ref="B1:C1"/>
  </mergeCells>
  <phoneticPr fontId="3" type="noConversion"/>
  <pageMargins left="0.75" right="0.75" top="1" bottom="1" header="0.5" footer="0.5"/>
  <pageSetup scale="77" orientation="landscape" r:id="rId1"/>
  <headerFooter alignWithMargins="0"/>
  <rowBreaks count="1" manualBreakCount="1">
    <brk id="26" max="16383" man="1"/>
  </rowBreaks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5"/>
  <sheetViews>
    <sheetView zoomScale="90" zoomScaleNormal="90" workbookViewId="0">
      <selection activeCell="B20" sqref="B20"/>
    </sheetView>
  </sheetViews>
  <sheetFormatPr baseColWidth="10" defaultColWidth="8.83203125" defaultRowHeight="13"/>
  <cols>
    <col min="1" max="1" width="36.5" customWidth="1"/>
    <col min="2" max="2" width="23.5" style="7" customWidth="1"/>
    <col min="3" max="3" width="46.83203125" style="6" customWidth="1"/>
    <col min="4" max="4" width="37.33203125" customWidth="1"/>
  </cols>
  <sheetData>
    <row r="1" spans="1:5" ht="27" customHeight="1">
      <c r="A1" s="109" t="s">
        <v>75</v>
      </c>
      <c r="B1" s="112" t="s">
        <v>73</v>
      </c>
      <c r="C1" s="112"/>
      <c r="D1" s="19"/>
    </row>
    <row r="2" spans="1:5" s="13" customFormat="1" ht="16">
      <c r="A2" s="73" t="s">
        <v>32</v>
      </c>
      <c r="B2" s="74" t="s">
        <v>38</v>
      </c>
      <c r="C2" s="74" t="s">
        <v>40</v>
      </c>
      <c r="D2" s="73" t="s">
        <v>34</v>
      </c>
      <c r="E2" s="16"/>
    </row>
    <row r="3" spans="1:5" s="13" customFormat="1" ht="16">
      <c r="A3" s="73"/>
      <c r="B3" s="74"/>
      <c r="C3" s="74"/>
      <c r="D3" s="73"/>
      <c r="E3" s="16"/>
    </row>
    <row r="4" spans="1:5" s="13" customFormat="1" ht="16">
      <c r="A4" s="75" t="s">
        <v>35</v>
      </c>
      <c r="B4" s="73"/>
      <c r="C4" s="74"/>
      <c r="D4" s="73"/>
      <c r="E4" s="16"/>
    </row>
    <row r="5" spans="1:5" s="13" customFormat="1" ht="16">
      <c r="A5" s="86"/>
      <c r="B5" s="73"/>
      <c r="C5" s="77"/>
      <c r="D5" s="77"/>
      <c r="E5" s="16"/>
    </row>
    <row r="6" spans="1:5" ht="16">
      <c r="A6" s="96" t="s">
        <v>85</v>
      </c>
      <c r="B6" s="96" t="s">
        <v>86</v>
      </c>
      <c r="C6" s="96" t="s">
        <v>44</v>
      </c>
      <c r="D6" s="96" t="s">
        <v>87</v>
      </c>
      <c r="E6" s="7"/>
    </row>
    <row r="7" spans="1:5" ht="16">
      <c r="A7" s="96" t="s">
        <v>88</v>
      </c>
      <c r="B7" s="96" t="s">
        <v>89</v>
      </c>
      <c r="C7" s="96" t="s">
        <v>43</v>
      </c>
      <c r="D7" s="96" t="s">
        <v>42</v>
      </c>
      <c r="E7" s="7"/>
    </row>
    <row r="8" spans="1:5" ht="16">
      <c r="A8" s="96" t="s">
        <v>90</v>
      </c>
      <c r="B8" s="96" t="s">
        <v>91</v>
      </c>
      <c r="C8" s="96" t="s">
        <v>43</v>
      </c>
      <c r="D8" s="96" t="s">
        <v>51</v>
      </c>
      <c r="E8" s="7"/>
    </row>
    <row r="9" spans="1:5" ht="16">
      <c r="A9" s="86"/>
      <c r="B9" s="88"/>
      <c r="C9" s="73"/>
      <c r="D9" s="73"/>
      <c r="E9" s="7"/>
    </row>
    <row r="10" spans="1:5" ht="16">
      <c r="A10" s="86"/>
      <c r="B10" s="88"/>
      <c r="C10" s="73"/>
      <c r="D10" s="73"/>
      <c r="E10" s="7"/>
    </row>
    <row r="11" spans="1:5" ht="16">
      <c r="A11" s="86"/>
      <c r="B11" s="73"/>
      <c r="C11" s="74"/>
      <c r="D11" s="73"/>
    </row>
    <row r="12" spans="1:5" ht="16">
      <c r="A12" s="78" t="s">
        <v>36</v>
      </c>
      <c r="B12" s="73"/>
      <c r="C12" s="74"/>
      <c r="D12" s="73"/>
    </row>
    <row r="13" spans="1:5" ht="16">
      <c r="A13" s="86"/>
      <c r="B13" s="73"/>
      <c r="C13" s="74"/>
      <c r="D13" s="73"/>
    </row>
    <row r="14" spans="1:5" ht="16">
      <c r="A14" s="96" t="s">
        <v>92</v>
      </c>
      <c r="B14" s="96" t="s">
        <v>93</v>
      </c>
      <c r="C14" s="96" t="s">
        <v>41</v>
      </c>
      <c r="D14" s="96" t="s">
        <v>47</v>
      </c>
    </row>
    <row r="15" spans="1:5">
      <c r="A15" s="46"/>
    </row>
  </sheetData>
  <mergeCells count="1">
    <mergeCell ref="B1:C1"/>
  </mergeCells>
  <phoneticPr fontId="3" type="noConversion"/>
  <pageMargins left="0.75" right="0.75" top="1" bottom="1" header="0.5" footer="0.5"/>
  <pageSetup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3"/>
  <sheetViews>
    <sheetView zoomScale="90" zoomScaleNormal="90" workbookViewId="0">
      <selection activeCell="B13" sqref="B13"/>
    </sheetView>
  </sheetViews>
  <sheetFormatPr baseColWidth="10" defaultColWidth="8.83203125" defaultRowHeight="13"/>
  <cols>
    <col min="1" max="1" width="37.6640625" style="20" customWidth="1"/>
    <col min="2" max="2" width="24.33203125" style="7" customWidth="1"/>
    <col min="3" max="3" width="42.5" customWidth="1"/>
    <col min="4" max="4" width="39.33203125" customWidth="1"/>
  </cols>
  <sheetData>
    <row r="1" spans="1:4" ht="27" customHeight="1">
      <c r="A1" s="109" t="s">
        <v>75</v>
      </c>
      <c r="B1" s="112" t="s">
        <v>74</v>
      </c>
      <c r="C1" s="112"/>
      <c r="D1" s="19"/>
    </row>
    <row r="2" spans="1:4" s="13" customFormat="1" ht="16">
      <c r="A2" s="73" t="s">
        <v>32</v>
      </c>
      <c r="B2" s="74" t="s">
        <v>38</v>
      </c>
      <c r="C2" s="74" t="s">
        <v>40</v>
      </c>
      <c r="D2" s="73" t="s">
        <v>34</v>
      </c>
    </row>
    <row r="3" spans="1:4" s="13" customFormat="1" ht="16">
      <c r="A3" s="73"/>
      <c r="B3" s="74"/>
      <c r="C3" s="74"/>
      <c r="D3" s="73"/>
    </row>
    <row r="4" spans="1:4" s="19" customFormat="1" ht="16">
      <c r="A4" s="75" t="s">
        <v>35</v>
      </c>
      <c r="B4" s="73"/>
      <c r="C4" s="74"/>
      <c r="D4" s="73"/>
    </row>
    <row r="5" spans="1:4" ht="16">
      <c r="A5" s="76"/>
      <c r="B5" s="73"/>
      <c r="C5" s="77"/>
      <c r="D5" s="77"/>
    </row>
    <row r="6" spans="1:4" ht="16">
      <c r="A6" s="70">
        <v>44662</v>
      </c>
      <c r="B6" s="87">
        <v>0.3347222222222222</v>
      </c>
      <c r="C6" s="71" t="s">
        <v>44</v>
      </c>
      <c r="D6" s="71" t="s">
        <v>97</v>
      </c>
    </row>
    <row r="7" spans="1:4" ht="16">
      <c r="A7" s="70">
        <v>44670</v>
      </c>
      <c r="B7" s="87">
        <v>0.50902777777777775</v>
      </c>
      <c r="C7" s="71" t="s">
        <v>43</v>
      </c>
      <c r="D7" s="71" t="s">
        <v>98</v>
      </c>
    </row>
    <row r="8" spans="1:4" ht="16">
      <c r="A8" s="70">
        <v>44673</v>
      </c>
      <c r="B8" s="87">
        <v>0.34166666666666662</v>
      </c>
      <c r="C8" s="71" t="s">
        <v>43</v>
      </c>
      <c r="D8" s="71" t="s">
        <v>47</v>
      </c>
    </row>
    <row r="9" spans="1:4" ht="16">
      <c r="A9" s="73"/>
      <c r="B9" s="73"/>
      <c r="C9" s="73"/>
      <c r="D9" s="73"/>
    </row>
    <row r="10" spans="1:4" ht="16">
      <c r="A10" s="78" t="s">
        <v>36</v>
      </c>
      <c r="B10" s="73"/>
      <c r="C10" s="73"/>
      <c r="D10" s="73"/>
    </row>
    <row r="11" spans="1:4" ht="16">
      <c r="A11" s="78"/>
      <c r="B11" s="73"/>
      <c r="C11" s="73"/>
      <c r="D11" s="73"/>
    </row>
    <row r="12" spans="1:4" ht="16">
      <c r="A12" s="70">
        <v>44656</v>
      </c>
      <c r="B12" s="72">
        <v>0.44722222222222219</v>
      </c>
      <c r="C12" s="71" t="s">
        <v>41</v>
      </c>
      <c r="D12" s="71" t="s">
        <v>99</v>
      </c>
    </row>
    <row r="13" spans="1:4" ht="16">
      <c r="A13" s="70">
        <v>44666</v>
      </c>
      <c r="B13" s="72">
        <v>0.40972222222222227</v>
      </c>
      <c r="C13" s="71" t="s">
        <v>41</v>
      </c>
      <c r="D13" s="71" t="s">
        <v>99</v>
      </c>
    </row>
  </sheetData>
  <mergeCells count="1">
    <mergeCell ref="B1:C1"/>
  </mergeCells>
  <phoneticPr fontId="3" type="noConversion"/>
  <pageMargins left="0.75" right="0.75" top="1" bottom="1" header="0.5" footer="0.5"/>
  <pageSetup scale="9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19"/>
  <sheetViews>
    <sheetView zoomScale="90" zoomScaleNormal="90" workbookViewId="0">
      <selection activeCell="B15" sqref="B15"/>
    </sheetView>
  </sheetViews>
  <sheetFormatPr baseColWidth="10" defaultColWidth="8.83203125" defaultRowHeight="13"/>
  <cols>
    <col min="1" max="1" width="39" customWidth="1"/>
    <col min="2" max="2" width="24.83203125" style="7" customWidth="1"/>
    <col min="3" max="4" width="40" customWidth="1"/>
  </cols>
  <sheetData>
    <row r="1" spans="1:4" ht="27" customHeight="1">
      <c r="A1" s="109" t="s">
        <v>75</v>
      </c>
      <c r="B1" s="112" t="s">
        <v>76</v>
      </c>
      <c r="C1" s="112"/>
      <c r="D1" s="19"/>
    </row>
    <row r="2" spans="1:4" s="13" customFormat="1" ht="16">
      <c r="A2" s="73" t="s">
        <v>32</v>
      </c>
      <c r="B2" s="74" t="s">
        <v>38</v>
      </c>
      <c r="C2" s="74" t="s">
        <v>40</v>
      </c>
      <c r="D2" s="73" t="s">
        <v>34</v>
      </c>
    </row>
    <row r="3" spans="1:4" s="13" customFormat="1" ht="16">
      <c r="A3" s="73"/>
      <c r="B3" s="74"/>
      <c r="C3" s="74"/>
      <c r="D3" s="73"/>
    </row>
    <row r="4" spans="1:4" s="13" customFormat="1" ht="16">
      <c r="A4" s="75" t="s">
        <v>35</v>
      </c>
      <c r="B4" s="73"/>
      <c r="C4" s="73"/>
      <c r="D4" s="73"/>
    </row>
    <row r="5" spans="1:4" ht="16">
      <c r="A5" s="77"/>
      <c r="B5" s="73"/>
      <c r="C5" s="77"/>
      <c r="D5" s="77"/>
    </row>
    <row r="6" spans="1:4" ht="16">
      <c r="A6" s="110" t="s">
        <v>100</v>
      </c>
      <c r="B6" s="71"/>
      <c r="C6" s="71"/>
      <c r="D6" s="71"/>
    </row>
    <row r="7" spans="1:4" ht="16">
      <c r="A7" s="73"/>
      <c r="B7" s="73"/>
      <c r="C7" s="73"/>
      <c r="D7" s="73"/>
    </row>
    <row r="8" spans="1:4" ht="16">
      <c r="A8" s="78" t="s">
        <v>36</v>
      </c>
      <c r="B8" s="73"/>
      <c r="C8" s="73"/>
      <c r="D8" s="73"/>
    </row>
    <row r="9" spans="1:4" ht="16">
      <c r="A9" s="78"/>
      <c r="B9" s="73"/>
      <c r="C9" s="73"/>
      <c r="D9" s="73"/>
    </row>
    <row r="10" spans="1:4" s="13" customFormat="1" ht="16">
      <c r="A10" s="70">
        <v>44685</v>
      </c>
      <c r="B10" s="87">
        <v>0.4368055555555555</v>
      </c>
      <c r="C10" s="71" t="s">
        <v>41</v>
      </c>
      <c r="D10" s="71" t="s">
        <v>99</v>
      </c>
    </row>
    <row r="11" spans="1:4" s="13" customFormat="1" ht="16">
      <c r="A11" s="70">
        <v>44685</v>
      </c>
      <c r="B11" s="87">
        <v>0.4465277777777778</v>
      </c>
      <c r="C11" s="71" t="s">
        <v>41</v>
      </c>
      <c r="D11" s="71" t="s">
        <v>99</v>
      </c>
    </row>
    <row r="12" spans="1:4" ht="16">
      <c r="A12" s="70">
        <v>44686</v>
      </c>
      <c r="B12" s="87">
        <v>0.26458333333333334</v>
      </c>
      <c r="C12" s="71" t="s">
        <v>41</v>
      </c>
      <c r="D12" s="71" t="s">
        <v>101</v>
      </c>
    </row>
    <row r="13" spans="1:4" ht="16">
      <c r="A13" s="70">
        <v>44689</v>
      </c>
      <c r="B13" s="87">
        <v>0.33124999999999999</v>
      </c>
      <c r="C13" s="71" t="s">
        <v>41</v>
      </c>
      <c r="D13" s="71" t="s">
        <v>102</v>
      </c>
    </row>
    <row r="19" spans="3:3">
      <c r="C19" s="19" t="s">
        <v>48</v>
      </c>
    </row>
  </sheetData>
  <mergeCells count="1">
    <mergeCell ref="B1:C1"/>
  </mergeCells>
  <phoneticPr fontId="3" type="noConversion"/>
  <pageMargins left="0.75" right="0.75" top="1" bottom="1" header="0.5" footer="0.5"/>
  <pageSetup scale="8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0"/>
  <sheetViews>
    <sheetView zoomScale="90" zoomScaleNormal="90" workbookViewId="0">
      <selection activeCell="B16" sqref="B16"/>
    </sheetView>
  </sheetViews>
  <sheetFormatPr baseColWidth="10" defaultColWidth="8.83203125" defaultRowHeight="13"/>
  <cols>
    <col min="1" max="1" width="41.1640625" customWidth="1"/>
    <col min="2" max="2" width="26.83203125" style="7" customWidth="1"/>
    <col min="3" max="3" width="39.1640625" style="6" customWidth="1"/>
    <col min="4" max="4" width="40.5" customWidth="1"/>
    <col min="5" max="5" width="9.1640625" customWidth="1"/>
  </cols>
  <sheetData>
    <row r="1" spans="1:6" ht="27" customHeight="1">
      <c r="A1" s="109" t="s">
        <v>75</v>
      </c>
      <c r="B1" s="112" t="s">
        <v>77</v>
      </c>
      <c r="C1" s="112"/>
      <c r="D1" s="19"/>
    </row>
    <row r="2" spans="1:6" s="13" customFormat="1" ht="16">
      <c r="A2" s="73" t="s">
        <v>32</v>
      </c>
      <c r="B2" s="74" t="s">
        <v>38</v>
      </c>
      <c r="C2" s="74" t="s">
        <v>40</v>
      </c>
      <c r="D2" s="73" t="s">
        <v>34</v>
      </c>
    </row>
    <row r="3" spans="1:6" s="13" customFormat="1" ht="16">
      <c r="A3" s="73"/>
      <c r="B3" s="74"/>
      <c r="C3" s="74"/>
      <c r="D3" s="73"/>
    </row>
    <row r="4" spans="1:6" s="13" customFormat="1" ht="16">
      <c r="A4" s="75" t="s">
        <v>35</v>
      </c>
      <c r="B4" s="73"/>
      <c r="C4" s="73"/>
      <c r="D4" s="73"/>
    </row>
    <row r="5" spans="1:6" ht="16">
      <c r="A5" s="77"/>
      <c r="B5" s="73"/>
      <c r="C5" s="89"/>
      <c r="D5" s="77"/>
    </row>
    <row r="6" spans="1:6" ht="16">
      <c r="A6" s="70">
        <v>44723</v>
      </c>
      <c r="B6" s="87">
        <v>0.40208333333333335</v>
      </c>
      <c r="C6" s="93" t="s">
        <v>43</v>
      </c>
      <c r="D6" s="71" t="s">
        <v>42</v>
      </c>
    </row>
    <row r="7" spans="1:6" ht="16">
      <c r="A7" s="70">
        <v>44724</v>
      </c>
      <c r="B7" s="87">
        <v>0.29305555555555557</v>
      </c>
      <c r="C7" s="93" t="s">
        <v>43</v>
      </c>
      <c r="D7" s="71" t="s">
        <v>42</v>
      </c>
    </row>
    <row r="8" spans="1:6" ht="16">
      <c r="A8" s="70">
        <v>44729</v>
      </c>
      <c r="B8" s="87">
        <v>0.31736111111111115</v>
      </c>
      <c r="C8" s="93" t="s">
        <v>43</v>
      </c>
      <c r="D8" s="71" t="s">
        <v>103</v>
      </c>
    </row>
    <row r="9" spans="1:6" ht="16">
      <c r="A9" s="70">
        <v>44734</v>
      </c>
      <c r="B9" s="87">
        <v>0.27708333333333335</v>
      </c>
      <c r="C9" s="71" t="s">
        <v>44</v>
      </c>
      <c r="D9" s="71" t="s">
        <v>104</v>
      </c>
      <c r="E9" s="13"/>
      <c r="F9" s="13"/>
    </row>
    <row r="10" spans="1:6" ht="16">
      <c r="A10" s="77"/>
      <c r="B10" s="73"/>
      <c r="C10" s="73"/>
      <c r="D10" s="73"/>
    </row>
    <row r="11" spans="1:6" ht="16">
      <c r="A11" s="78" t="s">
        <v>36</v>
      </c>
      <c r="B11" s="91"/>
      <c r="C11" s="91"/>
      <c r="D11" s="73"/>
    </row>
    <row r="12" spans="1:6" ht="16">
      <c r="A12" s="78"/>
      <c r="B12" s="91"/>
      <c r="C12" s="91"/>
      <c r="D12" s="73"/>
    </row>
    <row r="13" spans="1:6" ht="16">
      <c r="A13" s="70">
        <v>44730</v>
      </c>
      <c r="B13" s="87">
        <v>0.3659722222222222</v>
      </c>
      <c r="C13" s="71" t="s">
        <v>41</v>
      </c>
      <c r="D13" s="71" t="s">
        <v>99</v>
      </c>
      <c r="E13" s="13"/>
      <c r="F13" s="13"/>
    </row>
    <row r="14" spans="1:6" ht="16">
      <c r="A14" s="70">
        <v>44730</v>
      </c>
      <c r="B14" s="87">
        <v>0.30624999999999997</v>
      </c>
      <c r="C14" s="71" t="s">
        <v>41</v>
      </c>
      <c r="D14" s="71" t="s">
        <v>99</v>
      </c>
      <c r="E14" s="7"/>
    </row>
    <row r="15" spans="1:6" s="19" customFormat="1" ht="16">
      <c r="A15" s="70">
        <v>44738</v>
      </c>
      <c r="B15" s="87">
        <v>0.27986111111111112</v>
      </c>
      <c r="C15" s="71" t="s">
        <v>41</v>
      </c>
      <c r="D15" s="71" t="s">
        <v>47</v>
      </c>
      <c r="E15" s="7"/>
      <c r="F15"/>
    </row>
    <row r="16" spans="1:6" ht="16">
      <c r="A16" s="70">
        <v>44739</v>
      </c>
      <c r="B16" s="87">
        <v>0.3840277777777778</v>
      </c>
      <c r="C16" s="71" t="s">
        <v>41</v>
      </c>
      <c r="D16" s="71" t="s">
        <v>55</v>
      </c>
      <c r="E16" s="7"/>
    </row>
    <row r="17" spans="1:5" ht="16">
      <c r="A17" s="70">
        <v>44739</v>
      </c>
      <c r="B17" s="87">
        <v>5.7638888888888885E-2</v>
      </c>
      <c r="C17" s="71" t="s">
        <v>41</v>
      </c>
      <c r="D17" s="71" t="s">
        <v>47</v>
      </c>
      <c r="E17" s="7"/>
    </row>
    <row r="18" spans="1:5" ht="16">
      <c r="A18" s="70">
        <v>44739</v>
      </c>
      <c r="B18" s="87">
        <v>0.33958333333333335</v>
      </c>
      <c r="C18" s="71" t="s">
        <v>41</v>
      </c>
      <c r="D18" s="71" t="s">
        <v>99</v>
      </c>
      <c r="E18" s="7"/>
    </row>
    <row r="19" spans="1:5" ht="16">
      <c r="A19" s="70">
        <v>44740</v>
      </c>
      <c r="B19" s="87">
        <v>0.42499999999999999</v>
      </c>
      <c r="C19" s="71" t="s">
        <v>41</v>
      </c>
      <c r="D19" s="71" t="s">
        <v>42</v>
      </c>
      <c r="E19" s="7"/>
    </row>
    <row r="20" spans="1:5" ht="16">
      <c r="A20" s="70">
        <v>44740</v>
      </c>
      <c r="B20" s="87">
        <v>0.31111111111111112</v>
      </c>
      <c r="C20" s="71" t="s">
        <v>41</v>
      </c>
      <c r="D20" s="71" t="s">
        <v>42</v>
      </c>
    </row>
  </sheetData>
  <mergeCells count="1">
    <mergeCell ref="B1:C1"/>
  </mergeCells>
  <phoneticPr fontId="3" type="noConversion"/>
  <pageMargins left="0.75" right="0.75" top="1" bottom="1" header="0.5" footer="0.5"/>
  <pageSetup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17"/>
  <sheetViews>
    <sheetView zoomScale="90" zoomScaleNormal="90" workbookViewId="0">
      <selection activeCell="B22" sqref="B22"/>
    </sheetView>
  </sheetViews>
  <sheetFormatPr baseColWidth="10" defaultColWidth="8.83203125" defaultRowHeight="13"/>
  <cols>
    <col min="1" max="1" width="41.1640625" customWidth="1"/>
    <col min="2" max="2" width="25" style="7" customWidth="1"/>
    <col min="3" max="3" width="41.5" customWidth="1"/>
    <col min="4" max="4" width="32.5" customWidth="1"/>
    <col min="5" max="5" width="15" customWidth="1"/>
  </cols>
  <sheetData>
    <row r="1" spans="1:4" ht="27" customHeight="1">
      <c r="A1" s="109" t="s">
        <v>75</v>
      </c>
      <c r="B1" s="112" t="s">
        <v>78</v>
      </c>
      <c r="C1" s="112"/>
      <c r="D1" s="19"/>
    </row>
    <row r="2" spans="1:4" ht="16">
      <c r="A2" s="73" t="s">
        <v>32</v>
      </c>
      <c r="B2" s="74" t="s">
        <v>38</v>
      </c>
      <c r="C2" s="74" t="s">
        <v>40</v>
      </c>
      <c r="D2" s="73" t="s">
        <v>34</v>
      </c>
    </row>
    <row r="3" spans="1:4" ht="16">
      <c r="A3" s="73"/>
      <c r="B3" s="74"/>
      <c r="C3" s="74"/>
      <c r="D3" s="73"/>
    </row>
    <row r="4" spans="1:4" ht="16">
      <c r="A4" s="75" t="s">
        <v>35</v>
      </c>
      <c r="B4" s="73"/>
      <c r="C4" s="73"/>
      <c r="D4" s="73"/>
    </row>
    <row r="5" spans="1:4" ht="16">
      <c r="A5" s="75"/>
      <c r="B5" s="73"/>
      <c r="C5" s="73"/>
      <c r="D5" s="73"/>
    </row>
    <row r="6" spans="1:4" ht="16">
      <c r="A6" s="86">
        <v>44749</v>
      </c>
      <c r="B6" s="88">
        <v>0.44861111111111113</v>
      </c>
      <c r="C6" s="73" t="s">
        <v>44</v>
      </c>
      <c r="D6" s="73" t="s">
        <v>97</v>
      </c>
    </row>
    <row r="7" spans="1:4" ht="16">
      <c r="A7" s="86">
        <v>44751</v>
      </c>
      <c r="B7" s="88">
        <v>0.48888888888888887</v>
      </c>
      <c r="C7" s="73" t="s">
        <v>44</v>
      </c>
      <c r="D7" s="73" t="s">
        <v>105</v>
      </c>
    </row>
    <row r="8" spans="1:4" ht="16">
      <c r="A8" s="86">
        <v>44753</v>
      </c>
      <c r="B8" s="88">
        <v>0.35138888888888892</v>
      </c>
      <c r="C8" s="73" t="s">
        <v>43</v>
      </c>
      <c r="D8" s="73" t="s">
        <v>106</v>
      </c>
    </row>
    <row r="9" spans="1:4" ht="16">
      <c r="A9" s="86">
        <v>44757</v>
      </c>
      <c r="B9" s="88">
        <v>0.4513888888888889</v>
      </c>
      <c r="C9" s="73" t="s">
        <v>44</v>
      </c>
      <c r="D9" s="73" t="s">
        <v>107</v>
      </c>
    </row>
    <row r="10" spans="1:4" ht="16">
      <c r="A10" s="86">
        <v>44757</v>
      </c>
      <c r="B10" s="88">
        <v>0.23124999999999998</v>
      </c>
      <c r="C10" s="73" t="s">
        <v>43</v>
      </c>
      <c r="D10" s="73" t="s">
        <v>102</v>
      </c>
    </row>
    <row r="11" spans="1:4" ht="16">
      <c r="A11" s="77"/>
      <c r="B11" s="73"/>
      <c r="C11" s="73"/>
      <c r="D11" s="73"/>
    </row>
    <row r="12" spans="1:4" ht="16">
      <c r="A12" s="77"/>
      <c r="B12" s="73"/>
      <c r="C12" s="73"/>
      <c r="D12" s="73"/>
    </row>
    <row r="13" spans="1:4" ht="16">
      <c r="A13" s="77"/>
      <c r="B13" s="73"/>
      <c r="C13" s="73"/>
      <c r="D13" s="73"/>
    </row>
    <row r="14" spans="1:4" ht="16">
      <c r="A14" s="78" t="s">
        <v>36</v>
      </c>
      <c r="B14" s="73"/>
      <c r="C14" s="73"/>
      <c r="D14" s="73"/>
    </row>
    <row r="15" spans="1:4" ht="16">
      <c r="A15" s="78"/>
      <c r="B15" s="73"/>
      <c r="C15" s="73"/>
      <c r="D15" s="73"/>
    </row>
    <row r="16" spans="1:4" ht="16">
      <c r="A16" s="86">
        <v>44757</v>
      </c>
      <c r="B16" s="88">
        <v>0.88750000000000007</v>
      </c>
      <c r="C16" s="73" t="s">
        <v>41</v>
      </c>
      <c r="D16" s="73" t="s">
        <v>55</v>
      </c>
    </row>
    <row r="17" spans="1:4" ht="16">
      <c r="A17" s="86">
        <v>44770</v>
      </c>
      <c r="B17" s="88">
        <v>0.32013888888888892</v>
      </c>
      <c r="C17" s="73" t="s">
        <v>41</v>
      </c>
      <c r="D17" s="73" t="s">
        <v>55</v>
      </c>
    </row>
  </sheetData>
  <mergeCells count="1">
    <mergeCell ref="B1:C1"/>
  </mergeCells>
  <phoneticPr fontId="3" type="noConversion"/>
  <pageMargins left="0.75" right="0.75" top="1" bottom="1" header="0.5" footer="0.5"/>
  <pageSetup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15"/>
  <sheetViews>
    <sheetView zoomScale="90" zoomScaleNormal="90" workbookViewId="0">
      <selection activeCell="D14" sqref="D14"/>
    </sheetView>
  </sheetViews>
  <sheetFormatPr baseColWidth="10" defaultColWidth="47" defaultRowHeight="14.25" customHeight="1"/>
  <cols>
    <col min="1" max="1" width="39.6640625" style="7" customWidth="1"/>
    <col min="2" max="2" width="20.1640625" style="7" customWidth="1"/>
    <col min="3" max="3" width="39.1640625" style="7" customWidth="1"/>
    <col min="4" max="4" width="30.1640625" style="7" customWidth="1"/>
  </cols>
  <sheetData>
    <row r="1" spans="1:4" ht="27" customHeight="1">
      <c r="A1" s="109" t="s">
        <v>75</v>
      </c>
      <c r="B1" s="112" t="s">
        <v>79</v>
      </c>
      <c r="C1" s="112"/>
      <c r="D1" s="19"/>
    </row>
    <row r="2" spans="1:4" ht="14.25" customHeight="1">
      <c r="A2" s="73" t="s">
        <v>32</v>
      </c>
      <c r="B2" s="74" t="s">
        <v>38</v>
      </c>
      <c r="C2" s="74" t="s">
        <v>40</v>
      </c>
      <c r="D2" s="73" t="s">
        <v>34</v>
      </c>
    </row>
    <row r="3" spans="1:4" ht="14.25" customHeight="1">
      <c r="A3" s="73"/>
      <c r="B3" s="74"/>
      <c r="C3" s="74"/>
      <c r="D3" s="73"/>
    </row>
    <row r="4" spans="1:4" ht="14.25" customHeight="1">
      <c r="A4" s="75" t="s">
        <v>35</v>
      </c>
      <c r="B4" s="73"/>
      <c r="C4" s="73"/>
      <c r="D4" s="73"/>
    </row>
    <row r="5" spans="1:4" ht="14.25" customHeight="1">
      <c r="A5" s="75"/>
      <c r="B5" s="73"/>
      <c r="C5" s="73"/>
      <c r="D5" s="73"/>
    </row>
    <row r="6" spans="1:4" ht="14.25" customHeight="1">
      <c r="A6" s="70">
        <v>44778</v>
      </c>
      <c r="B6" s="94">
        <v>0.42152777777777778</v>
      </c>
      <c r="C6" s="92" t="s">
        <v>43</v>
      </c>
      <c r="D6" s="92" t="s">
        <v>45</v>
      </c>
    </row>
    <row r="7" spans="1:4" ht="14.25" customHeight="1">
      <c r="A7" s="70">
        <v>44784</v>
      </c>
      <c r="B7" s="94">
        <v>0.3756944444444445</v>
      </c>
      <c r="C7" s="92" t="s">
        <v>43</v>
      </c>
      <c r="D7" s="92" t="s">
        <v>108</v>
      </c>
    </row>
    <row r="8" spans="1:4" ht="14.25" customHeight="1">
      <c r="A8" s="73"/>
      <c r="B8" s="73"/>
      <c r="C8" s="73"/>
      <c r="D8" s="73"/>
    </row>
    <row r="9" spans="1:4" ht="14.25" customHeight="1">
      <c r="A9" s="78" t="s">
        <v>36</v>
      </c>
      <c r="B9" s="91"/>
      <c r="C9" s="91"/>
      <c r="D9" s="73"/>
    </row>
    <row r="10" spans="1:4" ht="14.25" customHeight="1">
      <c r="A10" s="78"/>
      <c r="B10" s="91"/>
      <c r="C10" s="91"/>
      <c r="D10" s="73"/>
    </row>
    <row r="11" spans="1:4" ht="14.25" customHeight="1">
      <c r="A11" s="70">
        <v>44778</v>
      </c>
      <c r="B11" s="94">
        <v>0.54166666666666663</v>
      </c>
      <c r="C11" s="92" t="s">
        <v>41</v>
      </c>
      <c r="D11" s="92" t="s">
        <v>57</v>
      </c>
    </row>
    <row r="12" spans="1:4" ht="14.25" customHeight="1">
      <c r="A12" s="70">
        <v>44776</v>
      </c>
      <c r="B12" s="94">
        <v>0.27708333333333335</v>
      </c>
      <c r="C12" s="92" t="s">
        <v>41</v>
      </c>
      <c r="D12" s="92" t="s">
        <v>55</v>
      </c>
    </row>
    <row r="13" spans="1:4" ht="14.25" customHeight="1">
      <c r="A13" s="70">
        <v>44801</v>
      </c>
      <c r="B13" s="94">
        <v>0.31527777777777777</v>
      </c>
      <c r="C13" s="92" t="s">
        <v>41</v>
      </c>
      <c r="D13" s="92" t="s">
        <v>99</v>
      </c>
    </row>
    <row r="14" spans="1:4" ht="14.25" customHeight="1">
      <c r="A14" s="70"/>
      <c r="B14" s="94"/>
      <c r="C14" s="92"/>
      <c r="D14" s="92"/>
    </row>
    <row r="15" spans="1:4" ht="14.25" customHeight="1">
      <c r="A15" s="70"/>
      <c r="B15" s="94"/>
      <c r="C15" s="92"/>
      <c r="D15" s="92"/>
    </row>
  </sheetData>
  <mergeCells count="1">
    <mergeCell ref="B1:C1"/>
  </mergeCells>
  <phoneticPr fontId="3" type="noConversion"/>
  <pageMargins left="0.75" right="0.75" top="1" bottom="1" header="0.5" footer="0.5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K F + y U s E U c B a i A A A A 9 Q A A A B I A H A B D b 2 5 m a W c v U G F j a 2 F n Z S 5 4 b W w g o h g A K K A U A A A A A A A A A A A A A A A A A A A A A A A A A A A A h U 8 9 D o I w G L 0 K 6 U 5 b k E H J R x l c J T E h G l d S K j T C h 6 H F c j c H j + Q V x C j q Z v K W 9 5 e 8 d 7 / e I B 3 b x r u o 3 u g O E x J Q T j y F s i s 1 V g k Z 7 N F f k l T A t p C n o l L e F E Y T j 0 Y n p L b 2 H D P m n K N u Q b u + Y i H n A T t k m 1 z W q i 1 8 j c Y W K B X 5 t M r / L S J g / x o j Q r q a E E W U A 5 s 1 y D R + / X C a + 3 R / R F g P j R 1 6 J R T 6 u x z Y T I G 9 L 4 g H U E s D B B Q A A g A I A C h f s l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o X 7 J S K I p H u A 4 A A A A R A A A A E w A c A E Z v c m 1 1 b G F z L 1 N l Y 3 R p b 2 4 x L m 0 g o h g A K K A U A A A A A A A A A A A A A A A A A A A A A A A A A A A A K 0 5 N L s n M z 1 M I h t C G 1 g B Q S w E C L Q A U A A I A C A A o X 7 J S w R R w F q I A A A D 1 A A A A E g A A A A A A A A A A A A A A A A A A A A A A Q 2 9 u Z m l n L 1 B h Y 2 t h Z 2 U u e G 1 s U E s B A i 0 A F A A C A A g A K F + y U g / K 6 a u k A A A A 6 Q A A A B M A A A A A A A A A A A A A A A A A 7 g A A A F t D b 2 5 0 Z W 5 0 X 1 R 5 c G V z X S 5 4 b W x Q S w E C L Q A U A A I A C A A o X 7 J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H p Q 0 j X m Z k 2 i g L 9 V R O 8 3 T g A A A A A C A A A A A A A D Z g A A w A A A A B A A A A B q T c L o D q U 2 z 1 5 q b h z U q 6 P j A A A A A A S A A A C g A A A A E A A A A A z R X 5 / d o 0 D q x H r o 9 N k 6 k x 1 Q A A A A v i O N e q b a S 4 g L M w S o a R 8 m r U L q J 3 b V N Q l V 8 7 r n g g t 4 m n N L 3 G 9 3 n 8 N C S X 2 y l 5 l Y X 0 9 / T 4 H f c P i J W W V 6 1 r j 1 8 e R S b z 9 c T c j e j K U E I / R n t n V M h k M U A A A A l 9 N p S i a B w t l L k p 5 2 J e Y D u l y / R X Q = < / D a t a M a s h u p > 
</file>

<file path=customXml/itemProps1.xml><?xml version="1.0" encoding="utf-8"?>
<ds:datastoreItem xmlns:ds="http://schemas.openxmlformats.org/officeDocument/2006/customXml" ds:itemID="{BB3C4981-7238-46CA-BBBE-F20B46B3A6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Graphs Trends 2020 - 2022</vt:lpstr>
      <vt:lpstr>Jan 2022</vt:lpstr>
      <vt:lpstr>Feb 2022</vt:lpstr>
      <vt:lpstr>Mar 2022</vt:lpstr>
      <vt:lpstr>Apr 2022</vt:lpstr>
      <vt:lpstr>May 2022</vt:lpstr>
      <vt:lpstr>Jun 2022</vt:lpstr>
      <vt:lpstr>Jul 2022</vt:lpstr>
      <vt:lpstr>Aug 2022</vt:lpstr>
      <vt:lpstr>Sep 2022</vt:lpstr>
      <vt:lpstr>Oct 2022</vt:lpstr>
      <vt:lpstr>Nov 2022</vt:lpstr>
      <vt:lpstr>Dec 2022</vt:lpstr>
      <vt:lpstr>'Apr 2022'!Print_Area</vt:lpstr>
      <vt:lpstr>'Aug 2022'!Print_Area</vt:lpstr>
      <vt:lpstr>'Dec 2022'!Print_Area</vt:lpstr>
      <vt:lpstr>'Feb 2022'!Print_Area</vt:lpstr>
      <vt:lpstr>'Graphs Trends 2020 - 2022'!Print_Area</vt:lpstr>
      <vt:lpstr>'Jan 2022'!Print_Area</vt:lpstr>
      <vt:lpstr>'Jul 2022'!Print_Area</vt:lpstr>
      <vt:lpstr>'Jun 2022'!Print_Area</vt:lpstr>
      <vt:lpstr>'Mar 2022'!Print_Area</vt:lpstr>
      <vt:lpstr>'May 2022'!Print_Area</vt:lpstr>
      <vt:lpstr>'Nov 2022'!Print_Area</vt:lpstr>
      <vt:lpstr>'Oct 2022'!Print_Area</vt:lpstr>
      <vt:lpstr>'Sep 2022'!Print_Area</vt:lpstr>
      <vt:lpstr>'Graphs Trends 2020 - 2022'!tabs</vt:lpstr>
    </vt:vector>
  </TitlesOfParts>
  <Company>Rural/Metro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Karlik</dc:creator>
  <cp:lastModifiedBy>Lee Alter</cp:lastModifiedBy>
  <cp:lastPrinted>2021-07-28T00:13:12Z</cp:lastPrinted>
  <dcterms:created xsi:type="dcterms:W3CDTF">2010-01-12T15:52:58Z</dcterms:created>
  <dcterms:modified xsi:type="dcterms:W3CDTF">2022-11-25T18:33:09Z</dcterms:modified>
</cp:coreProperties>
</file>